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76" yWindow="2625" windowWidth="15480" windowHeight="6645" activeTab="0"/>
  </bookViews>
  <sheets>
    <sheet name="Gehaltsrechner" sheetId="1" r:id="rId1"/>
    <sheet name="Parameter" sheetId="2" state="hidden" r:id="rId2"/>
  </sheets>
  <externalReferences>
    <externalReference r:id="rId5"/>
  </externalReferences>
  <definedNames>
    <definedName name="Abrechnungszeitraum">'Parameter'!$M$2:$M$5</definedName>
    <definedName name="Kinderfreibeträge">'Parameter'!$K$2:$K$12</definedName>
    <definedName name="KiSt">'Parameter'!$A$3:$A$19</definedName>
    <definedName name="Modell">'[1]Modelle'!$B$2:$B$20</definedName>
    <definedName name="Monate">'Parameter'!$Q$1:$Q$13</definedName>
    <definedName name="Steuerklassen">'Parameter'!$I$2:$I$7</definedName>
  </definedNames>
  <calcPr fullCalcOnLoad="1"/>
</workbook>
</file>

<file path=xl/sharedStrings.xml><?xml version="1.0" encoding="utf-8"?>
<sst xmlns="http://schemas.openxmlformats.org/spreadsheetml/2006/main" count="93" uniqueCount="85">
  <si>
    <t>Steuerklasse 1 - 6</t>
  </si>
  <si>
    <t>%</t>
  </si>
  <si>
    <t>Ostdeutschland nein=0 ja=1</t>
  </si>
  <si>
    <t>Solidaritätszuschlag</t>
  </si>
  <si>
    <t>Kirchensteuer</t>
  </si>
  <si>
    <t>Rentenversicherung</t>
  </si>
  <si>
    <t>Krankenversicherung</t>
  </si>
  <si>
    <t>Pflegeversicherung</t>
  </si>
  <si>
    <t>Arbeitslosenversicherung</t>
  </si>
  <si>
    <t>Lohnsteuer</t>
  </si>
  <si>
    <t>kinderlos, über 23jährig (PflegeV)  nein=0 ja=1</t>
  </si>
  <si>
    <t>Abrechnungszeitraum</t>
  </si>
  <si>
    <t>Monat</t>
  </si>
  <si>
    <t>Dezember</t>
  </si>
  <si>
    <t>Steuerklasse</t>
  </si>
  <si>
    <t>Kinderfreibeträge</t>
  </si>
  <si>
    <t>Auszahlung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</si>
  <si>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</si>
  <si>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</si>
  <si>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</si>
  <si>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</si>
  <si>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</si>
  <si>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</si>
  <si>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</si>
  <si>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</si>
  <si>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</si>
  <si>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</si>
  <si>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</si>
  <si>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 xml:space="preserve">Jahr </t>
  </si>
  <si>
    <t>Steuerklassen</t>
  </si>
  <si>
    <t>Monate</t>
  </si>
  <si>
    <t>Woche</t>
  </si>
  <si>
    <t>Tag</t>
  </si>
  <si>
    <t>Lohnzahlungszeitraum</t>
  </si>
  <si>
    <t>Lohnsteuertabelle</t>
  </si>
  <si>
    <t>Kinderfreibetrag</t>
  </si>
  <si>
    <t>Ostdeutschland</t>
  </si>
  <si>
    <t>Nettolohnberechnung</t>
  </si>
  <si>
    <t>I</t>
  </si>
  <si>
    <t>II</t>
  </si>
  <si>
    <t>III</t>
  </si>
  <si>
    <t>IV</t>
  </si>
  <si>
    <t>V</t>
  </si>
  <si>
    <t>VI</t>
  </si>
  <si>
    <t>allgemeine</t>
  </si>
  <si>
    <t>besondere</t>
  </si>
  <si>
    <t>Lohnzahlungszeitraum, Monat=2</t>
  </si>
  <si>
    <t>allgemeine(=0) oder besondere (=1) Lohnsteuertabelle</t>
  </si>
  <si>
    <t xml:space="preserve">Kinderfreibetrag (0, 0.5, 1, 1.5 usw </t>
  </si>
  <si>
    <t>Kirchensteuer (0=keine, 8=8%, 9=9%</t>
  </si>
  <si>
    <t>über 64 ja=1, nein=0</t>
  </si>
  <si>
    <t>MiniJob nein=0, ja=1</t>
  </si>
  <si>
    <t>Sozialversicherungsabzüge</t>
  </si>
  <si>
    <t>Steuerabzüge</t>
  </si>
  <si>
    <t xml:space="preserve">Steuerpflichtiger Arbeitslohn </t>
  </si>
  <si>
    <t>Gesamtabrzüge</t>
  </si>
  <si>
    <t>Netto</t>
  </si>
  <si>
    <t>Arbeitgeberzuschuss priv. Krankenversicherung</t>
  </si>
  <si>
    <t>Arbeitgeberzuschuss priv. Pflegeversicherung</t>
  </si>
  <si>
    <t>Vermögenswirksame Leistungen</t>
  </si>
  <si>
    <t>Einmalzahlung</t>
  </si>
  <si>
    <t>Eigenanteil Firmenwagen</t>
  </si>
  <si>
    <t>Gesamtbrutto</t>
  </si>
  <si>
    <t>PKW geldwerter Vorteil</t>
  </si>
  <si>
    <t>Km Arbeit/Zuhause</t>
  </si>
  <si>
    <t>Eigenanteil Leasingrate</t>
  </si>
  <si>
    <t>Steuerbrutto</t>
  </si>
  <si>
    <t>ohne Kfz.</t>
  </si>
  <si>
    <t>Steuerbelastung Kfz.</t>
  </si>
  <si>
    <t>Dienst-Kfz. Kosten</t>
  </si>
  <si>
    <t>Gesamtkosten</t>
  </si>
  <si>
    <t>Dienst-PKW</t>
  </si>
  <si>
    <t>Wert PKW</t>
  </si>
  <si>
    <t>Km Arbeit / Heim</t>
  </si>
  <si>
    <t xml:space="preserve">kinderlos, über 23jährig (PflegeV)  </t>
  </si>
  <si>
    <t>Sonstige Bezüge</t>
  </si>
  <si>
    <t>Jahreslohnsteuerfreibetrag</t>
  </si>
  <si>
    <t>mit</t>
  </si>
  <si>
    <t>Ermittlung des Auszahlungsbetrages</t>
  </si>
  <si>
    <t xml:space="preserve">    %</t>
  </si>
  <si>
    <t>Eigenbeteiligung Kfz.</t>
  </si>
  <si>
    <t>Dienstwagenrechner</t>
  </si>
  <si>
    <t>für 2007</t>
  </si>
  <si>
    <r>
      <t>von René Coldewe</t>
    </r>
    <r>
      <rPr>
        <b/>
        <i/>
        <sz val="14"/>
        <color indexed="10"/>
        <rFont val="Arial"/>
        <family val="2"/>
      </rPr>
      <t xml:space="preserve">  </t>
    </r>
    <r>
      <rPr>
        <b/>
        <i/>
        <sz val="14"/>
        <color indexed="48"/>
        <rFont val="Arial"/>
        <family val="2"/>
      </rPr>
      <t xml:space="preserve">  </t>
    </r>
  </si>
  <si>
    <t>Listenpreis des Dienstwagens incl. MwSt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</si>
</sst>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0.0"/>
    <numFmt numFmtId="174" formatCode="0.00000"/>
    <numFmt numFmtId="175" formatCode="0.000000"/>
    <numFmt numFmtId="176" formatCode="0.000"/>
    <numFmt numFmtId="177" formatCode="_-* #,##0.00\ [$€-1]_-;\-* #,##0.00\ [$€-1]_-;_-* &quot;-&quot;??\ [$€-1]_-;_-@_-"/>
    <numFmt numFmtId="178" formatCode="##,###,##0.00"/>
    <numFmt numFmtId="179" formatCode="_ * #,##0.00_ \ [$€-1]_ ;_ * \-#,##0.00\ \ [$€-1]_ ;_ * &quot;-&quot;??_ \ [$€-1]_ ;_ @_ "/>
    <numFmt numFmtId="180" formatCode="#,##0.00\ [$€-1]"/>
    <numFmt numFmtId="181" formatCode="#,##0.0_ ;\-#,##0.0\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#,##0.00\ _D_M"/>
    <numFmt numFmtId="186" formatCode="0.000%"/>
    <numFmt numFmtId="187" formatCode="_-* #,##0.000\ [$€-1]_-;\-* #,##0.000\ [$€-1]_-;_-* &quot;-&quot;???\ [$€-1]_-;_-@_-"/>
    <numFmt numFmtId="188" formatCode="[$€-2]\ #,##0.00;\-[$€-2]\ #,##0.00"/>
    <numFmt numFmtId="189" formatCode="0.00\ %"/>
    <numFmt numFmtId="190" formatCode="0_ ;\-0\ "/>
    <numFmt numFmtId="191" formatCode="_-[$€-2]\ * #,##0.00_-;\-[$€-2]\ * #,##0.00_-;_-[$€-2]\ * &quot;-&quot;??_-;_-@_-"/>
    <numFmt numFmtId="192" formatCode="0.0000"/>
    <numFmt numFmtId="193" formatCode="0.0000%"/>
    <numFmt numFmtId="194" formatCode="#,##0.00\ [$EUR];\-#,##0.00\ [$EUR]"/>
    <numFmt numFmtId="195" formatCode="#,##0.00\ [$EUR]"/>
    <numFmt numFmtId="196" formatCode="0.00000%"/>
    <numFmt numFmtId="197" formatCode="[$-407]dddd\,\ d\.\ mmmm\ yyyy"/>
    <numFmt numFmtId="198" formatCode="mmm\ yyyy"/>
    <numFmt numFmtId="199" formatCode="dd/m/yyyy"/>
    <numFmt numFmtId="200" formatCode="#,##0\ &quot;€&quot;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CorpoS"/>
      <family val="0"/>
    </font>
    <font>
      <sz val="12"/>
      <color indexed="8"/>
      <name val="CorpoS"/>
      <family val="0"/>
    </font>
    <font>
      <b/>
      <sz val="12"/>
      <color indexed="8"/>
      <name val="CorpoS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i/>
      <sz val="16"/>
      <color indexed="48"/>
      <name val="Arial"/>
      <family val="2"/>
    </font>
    <font>
      <b/>
      <i/>
      <sz val="14"/>
      <color indexed="48"/>
      <name val="Arial"/>
      <family val="2"/>
    </font>
    <font>
      <b/>
      <i/>
      <sz val="14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horizontal="center" wrapText="1"/>
    </xf>
    <xf numFmtId="172" fontId="0" fillId="0" borderId="0" xfId="18" applyFill="1" applyBorder="1" applyAlignment="1">
      <alignment horizontal="center" wrapText="1"/>
    </xf>
    <xf numFmtId="172" fontId="0" fillId="0" borderId="0" xfId="18" applyFill="1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vertical="center" wrapText="1"/>
    </xf>
    <xf numFmtId="2" fontId="0" fillId="0" borderId="0" xfId="0" applyNumberFormat="1" applyFill="1" applyBorder="1" applyAlignment="1">
      <alignment/>
    </xf>
    <xf numFmtId="172" fontId="0" fillId="0" borderId="0" xfId="18" applyFont="1" applyFill="1" applyBorder="1" applyAlignment="1">
      <alignment vertical="center"/>
    </xf>
    <xf numFmtId="172" fontId="0" fillId="0" borderId="0" xfId="18" applyFill="1" applyBorder="1" applyAlignment="1">
      <alignment vertical="center"/>
    </xf>
    <xf numFmtId="172" fontId="1" fillId="0" borderId="0" xfId="18" applyFont="1" applyFill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172" fontId="1" fillId="0" borderId="0" xfId="18" applyFont="1" applyFill="1" applyBorder="1" applyAlignment="1">
      <alignment vertical="center"/>
    </xf>
    <xf numFmtId="44" fontId="5" fillId="3" borderId="3" xfId="21" applyFont="1" applyFill="1" applyBorder="1" applyAlignment="1">
      <alignment/>
    </xf>
    <xf numFmtId="0" fontId="0" fillId="0" borderId="4" xfId="0" applyFill="1" applyBorder="1" applyAlignment="1">
      <alignment horizontal="right" vertical="center" wrapText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/>
    </xf>
    <xf numFmtId="2" fontId="0" fillId="0" borderId="5" xfId="0" applyNumberFormat="1" applyFill="1" applyBorder="1" applyAlignment="1">
      <alignment/>
    </xf>
    <xf numFmtId="0" fontId="4" fillId="0" borderId="0" xfId="0" applyFont="1" applyFill="1" applyBorder="1" applyAlignment="1">
      <alignment vertical="center"/>
    </xf>
    <xf numFmtId="43" fontId="0" fillId="0" borderId="0" xfId="16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44" fontId="5" fillId="0" borderId="0" xfId="21" applyFont="1" applyFill="1" applyBorder="1" applyAlignment="1">
      <alignment/>
    </xf>
    <xf numFmtId="2" fontId="1" fillId="0" borderId="0" xfId="0" applyNumberFormat="1" applyFont="1" applyFill="1" applyBorder="1" applyAlignment="1">
      <alignment vertical="center"/>
    </xf>
    <xf numFmtId="44" fontId="7" fillId="4" borderId="3" xfId="2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43" fontId="5" fillId="3" borderId="3" xfId="16" applyFont="1" applyFill="1" applyBorder="1" applyAlignment="1">
      <alignment/>
    </xf>
    <xf numFmtId="44" fontId="5" fillId="5" borderId="3" xfId="21" applyFont="1" applyFill="1" applyBorder="1" applyAlignment="1">
      <alignment/>
    </xf>
    <xf numFmtId="44" fontId="5" fillId="6" borderId="3" xfId="21" applyFont="1" applyFill="1" applyBorder="1" applyAlignment="1">
      <alignment/>
    </xf>
    <xf numFmtId="0" fontId="11" fillId="7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172" fontId="0" fillId="0" borderId="7" xfId="18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2" fontId="12" fillId="0" borderId="8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72" fontId="0" fillId="0" borderId="10" xfId="18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11" fillId="7" borderId="3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vertical="center"/>
    </xf>
    <xf numFmtId="172" fontId="1" fillId="0" borderId="8" xfId="18" applyFont="1" applyFill="1" applyBorder="1" applyAlignment="1">
      <alignment vertical="center"/>
    </xf>
    <xf numFmtId="44" fontId="6" fillId="0" borderId="0" xfId="21" applyFon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203" fontId="5" fillId="3" borderId="3" xfId="16" applyNumberFormat="1" applyFont="1" applyFill="1" applyBorder="1" applyAlignment="1">
      <alignment/>
    </xf>
    <xf numFmtId="7" fontId="5" fillId="5" borderId="3" xfId="21" applyNumberFormat="1" applyFont="1" applyFill="1" applyBorder="1" applyAlignment="1">
      <alignment/>
    </xf>
    <xf numFmtId="7" fontId="7" fillId="4" borderId="3" xfId="21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/>
    </xf>
    <xf numFmtId="44" fontId="5" fillId="3" borderId="3" xfId="21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11" fillId="7" borderId="11" xfId="0" applyFont="1" applyFill="1" applyBorder="1" applyAlignment="1">
      <alignment horizontal="left" vertical="center" wrapText="1"/>
    </xf>
    <xf numFmtId="0" fontId="11" fillId="7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7" borderId="9" xfId="0" applyFont="1" applyFill="1" applyBorder="1" applyAlignment="1">
      <alignment horizontal="left" vertical="center"/>
    </xf>
    <xf numFmtId="0" fontId="12" fillId="7" borderId="10" xfId="0" applyFont="1" applyFill="1" applyBorder="1" applyAlignment="1">
      <alignment horizontal="left" vertical="center"/>
    </xf>
    <xf numFmtId="171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11" fillId="7" borderId="9" xfId="0" applyFont="1" applyFill="1" applyBorder="1" applyAlignment="1">
      <alignment vertical="center"/>
    </xf>
    <xf numFmtId="0" fontId="12" fillId="7" borderId="10" xfId="0" applyFont="1" applyFill="1" applyBorder="1" applyAlignment="1">
      <alignment vertical="center"/>
    </xf>
    <xf numFmtId="0" fontId="11" fillId="7" borderId="11" xfId="0" applyFont="1" applyFill="1" applyBorder="1" applyAlignment="1">
      <alignment horizontal="left" vertical="center"/>
    </xf>
    <xf numFmtId="0" fontId="11" fillId="7" borderId="12" xfId="0" applyFont="1" applyFill="1" applyBorder="1" applyAlignment="1">
      <alignment horizontal="left" vertical="center"/>
    </xf>
    <xf numFmtId="0" fontId="11" fillId="7" borderId="13" xfId="0" applyFont="1" applyFill="1" applyBorder="1" applyAlignment="1">
      <alignment horizontal="left" vertical="center"/>
    </xf>
    <xf numFmtId="0" fontId="11" fillId="7" borderId="14" xfId="0" applyFont="1" applyFill="1" applyBorder="1" applyAlignment="1">
      <alignment horizontal="left" vertical="center"/>
    </xf>
    <xf numFmtId="0" fontId="11" fillId="7" borderId="10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7.emf" /><Relationship Id="rId6" Type="http://schemas.openxmlformats.org/officeDocument/2006/relationships/image" Target="../media/image10.emf" /><Relationship Id="rId7" Type="http://schemas.openxmlformats.org/officeDocument/2006/relationships/image" Target="../media/image3.emf" /><Relationship Id="rId8" Type="http://schemas.openxmlformats.org/officeDocument/2006/relationships/image" Target="../media/image5.emf" /><Relationship Id="rId9" Type="http://schemas.openxmlformats.org/officeDocument/2006/relationships/image" Target="../media/image1.emf" /><Relationship Id="rId10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9525</xdr:rowOff>
    </xdr:from>
    <xdr:to>
      <xdr:col>2</xdr:col>
      <xdr:colOff>847725</xdr:colOff>
      <xdr:row>4</xdr:row>
      <xdr:rowOff>228600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2862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9525</xdr:rowOff>
    </xdr:from>
    <xdr:to>
      <xdr:col>2</xdr:col>
      <xdr:colOff>495300</xdr:colOff>
      <xdr:row>6</xdr:row>
      <xdr:rowOff>228600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73342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9525</xdr:rowOff>
    </xdr:from>
    <xdr:to>
      <xdr:col>2</xdr:col>
      <xdr:colOff>1095375</xdr:colOff>
      <xdr:row>8</xdr:row>
      <xdr:rowOff>228600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038225"/>
          <a:ext cx="1095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9525</xdr:rowOff>
    </xdr:from>
    <xdr:to>
      <xdr:col>2</xdr:col>
      <xdr:colOff>495300</xdr:colOff>
      <xdr:row>10</xdr:row>
      <xdr:rowOff>228600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0400" y="134302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9525</xdr:rowOff>
    </xdr:from>
    <xdr:to>
      <xdr:col>2</xdr:col>
      <xdr:colOff>495300</xdr:colOff>
      <xdr:row>12</xdr:row>
      <xdr:rowOff>228600</xdr:rowOff>
    </xdr:to>
    <xdr:pic>
      <xdr:nvPicPr>
        <xdr:cNvPr id="5" name="Combo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00400" y="164782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14</xdr:row>
      <xdr:rowOff>47625</xdr:rowOff>
    </xdr:from>
    <xdr:to>
      <xdr:col>2</xdr:col>
      <xdr:colOff>180975</xdr:colOff>
      <xdr:row>14</xdr:row>
      <xdr:rowOff>209550</xdr:rowOff>
    </xdr:to>
    <xdr:pic>
      <xdr:nvPicPr>
        <xdr:cNvPr id="6" name="Check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0" y="19907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24</xdr:row>
      <xdr:rowOff>38100</xdr:rowOff>
    </xdr:from>
    <xdr:to>
      <xdr:col>2</xdr:col>
      <xdr:colOff>190500</xdr:colOff>
      <xdr:row>24</xdr:row>
      <xdr:rowOff>200025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48025" y="35052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</xdr:row>
      <xdr:rowOff>0</xdr:rowOff>
    </xdr:from>
    <xdr:to>
      <xdr:col>5</xdr:col>
      <xdr:colOff>1257300</xdr:colOff>
      <xdr:row>2</xdr:row>
      <xdr:rowOff>19050</xdr:rowOff>
    </xdr:to>
    <xdr:pic>
      <xdr:nvPicPr>
        <xdr:cNvPr id="8" name="aktualisier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81750" y="57150"/>
          <a:ext cx="1038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26</xdr:row>
      <xdr:rowOff>38100</xdr:rowOff>
    </xdr:from>
    <xdr:to>
      <xdr:col>2</xdr:col>
      <xdr:colOff>190500</xdr:colOff>
      <xdr:row>26</xdr:row>
      <xdr:rowOff>200025</xdr:rowOff>
    </xdr:to>
    <xdr:pic>
      <xdr:nvPicPr>
        <xdr:cNvPr id="9" name="CheckBox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48025" y="38100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2705100</xdr:colOff>
      <xdr:row>20</xdr:row>
      <xdr:rowOff>28575</xdr:rowOff>
    </xdr:from>
    <xdr:to>
      <xdr:col>5</xdr:col>
      <xdr:colOff>3590925</xdr:colOff>
      <xdr:row>20</xdr:row>
      <xdr:rowOff>219075</xdr:rowOff>
    </xdr:to>
    <xdr:pic>
      <xdr:nvPicPr>
        <xdr:cNvPr id="10" name="ScrollBar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867775" y="2886075"/>
          <a:ext cx="885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Ren&#233;\Desktop\Dienstwagenkalkulator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atseinkommen"/>
      <sheetName val="Parameter"/>
      <sheetName val="Kalkulation"/>
      <sheetName val="Modelle"/>
      <sheetName val="Düsseldorfer Tabelle"/>
      <sheetName val="Haus"/>
      <sheetName val="Haushaltsbuch aktuell"/>
      <sheetName val="Tilgungsplan"/>
      <sheetName val="Ratenhöhe"/>
      <sheetName val="Kreditdaten"/>
      <sheetName val="Ablauf2005"/>
      <sheetName val="Ablauf2005_2"/>
      <sheetName val="Ablauf2005_Jahr"/>
      <sheetName val="Ablauf2005_Jahr_2"/>
      <sheetName val="Ablaufneu"/>
    </sheetNames>
    <sheetDataSet>
      <sheetData sheetId="3">
        <row r="2">
          <cell r="B2" t="str">
            <v>VW Touran 1,9 TDI Highline</v>
          </cell>
        </row>
        <row r="3">
          <cell r="B3" t="str">
            <v>VW Touran 2,0 TDI Highline</v>
          </cell>
        </row>
        <row r="4">
          <cell r="B4" t="str">
            <v>VW Touran 1,9 TDI DSG Highline</v>
          </cell>
        </row>
        <row r="5">
          <cell r="B5" t="str">
            <v>VW Touran 2,0 TDI DSG Highline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55"/>
  <sheetViews>
    <sheetView showGridLines="0" tabSelected="1" zoomScale="75" zoomScaleNormal="75" workbookViewId="0" topLeftCell="A1">
      <selection activeCell="G5" sqref="G5"/>
    </sheetView>
  </sheetViews>
  <sheetFormatPr defaultColWidth="11.421875" defaultRowHeight="12.75"/>
  <cols>
    <col min="1" max="1" width="5.28125" style="0" customWidth="1"/>
    <col min="2" max="2" width="42.7109375" style="6" customWidth="1"/>
    <col min="3" max="3" width="20.57421875" style="7" customWidth="1"/>
    <col min="4" max="4" width="20.140625" style="0" customWidth="1"/>
    <col min="5" max="5" width="3.7109375" style="0" customWidth="1"/>
    <col min="6" max="6" width="54.421875" style="0" customWidth="1"/>
    <col min="7" max="7" width="16.7109375" style="1" bestFit="1" customWidth="1"/>
    <col min="8" max="8" width="19.57421875" style="0" customWidth="1"/>
    <col min="9" max="9" width="5.00390625" style="19" customWidth="1"/>
  </cols>
  <sheetData>
    <row r="1" spans="2:8" ht="4.5" customHeight="1">
      <c r="B1" s="30"/>
      <c r="C1" s="31"/>
      <c r="D1" s="32"/>
      <c r="E1" s="32"/>
      <c r="F1" s="32"/>
      <c r="G1" s="33"/>
      <c r="H1" s="32"/>
    </row>
    <row r="2" spans="1:8" ht="19.5" customHeight="1">
      <c r="A2" s="19"/>
      <c r="B2" s="66" t="s">
        <v>81</v>
      </c>
      <c r="C2" s="42" t="s">
        <v>37</v>
      </c>
      <c r="D2" s="19"/>
      <c r="E2" s="19"/>
      <c r="F2" s="67" t="s">
        <v>83</v>
      </c>
      <c r="G2" s="69" t="s">
        <v>82</v>
      </c>
      <c r="H2" s="19"/>
    </row>
    <row r="3" spans="1:8" ht="4.5" customHeight="1">
      <c r="A3" s="19"/>
      <c r="B3" s="17"/>
      <c r="C3" s="34"/>
      <c r="D3" s="19"/>
      <c r="E3" s="19"/>
      <c r="F3" s="19"/>
      <c r="G3" s="21"/>
      <c r="H3" s="19"/>
    </row>
    <row r="4" spans="1:10" ht="4.5" customHeight="1">
      <c r="A4" s="19"/>
      <c r="B4" s="20"/>
      <c r="C4" s="17"/>
      <c r="D4" s="17"/>
      <c r="E4" s="17"/>
      <c r="F4" s="17"/>
      <c r="G4" s="16"/>
      <c r="H4" s="17"/>
      <c r="J4" s="15"/>
    </row>
    <row r="5" spans="1:8" ht="19.5" customHeight="1">
      <c r="A5" s="19"/>
      <c r="B5" s="43" t="s">
        <v>33</v>
      </c>
      <c r="C5" s="17"/>
      <c r="D5" s="17"/>
      <c r="E5" s="17"/>
      <c r="F5" s="40" t="s">
        <v>54</v>
      </c>
      <c r="G5" s="68">
        <v>2000</v>
      </c>
      <c r="H5" s="17"/>
    </row>
    <row r="6" spans="1:10" ht="4.5" customHeight="1">
      <c r="A6" s="19"/>
      <c r="B6" s="43"/>
      <c r="C6" s="17"/>
      <c r="D6" s="17"/>
      <c r="E6" s="17"/>
      <c r="F6" s="41"/>
      <c r="G6" s="23"/>
      <c r="H6" s="17"/>
      <c r="J6" s="15"/>
    </row>
    <row r="7" spans="1:8" ht="19.5" customHeight="1">
      <c r="A7" s="19"/>
      <c r="B7" s="43" t="s">
        <v>14</v>
      </c>
      <c r="C7" s="17"/>
      <c r="D7" s="17"/>
      <c r="E7" s="17"/>
      <c r="F7" s="40" t="s">
        <v>75</v>
      </c>
      <c r="G7" s="29">
        <v>100</v>
      </c>
      <c r="H7" s="17"/>
    </row>
    <row r="8" spans="1:10" ht="4.5" customHeight="1">
      <c r="A8" s="19"/>
      <c r="B8" s="43"/>
      <c r="C8" s="17"/>
      <c r="D8" s="17"/>
      <c r="E8" s="17"/>
      <c r="F8" s="40"/>
      <c r="G8" s="23"/>
      <c r="H8" s="17"/>
      <c r="J8" s="37"/>
    </row>
    <row r="9" spans="1:8" ht="19.5" customHeight="1">
      <c r="A9" s="19"/>
      <c r="B9" s="43" t="s">
        <v>34</v>
      </c>
      <c r="C9" s="17"/>
      <c r="D9" s="17"/>
      <c r="E9" s="17"/>
      <c r="F9" s="40" t="s">
        <v>59</v>
      </c>
      <c r="G9" s="29">
        <v>0</v>
      </c>
      <c r="H9" s="17"/>
    </row>
    <row r="10" spans="1:10" ht="4.5" customHeight="1">
      <c r="A10" s="19"/>
      <c r="B10" s="43"/>
      <c r="C10" s="17"/>
      <c r="D10" s="17"/>
      <c r="E10" s="17"/>
      <c r="F10" s="40"/>
      <c r="G10" s="23"/>
      <c r="H10" s="17"/>
      <c r="J10" s="61"/>
    </row>
    <row r="11" spans="1:8" ht="19.5" customHeight="1">
      <c r="A11" s="19"/>
      <c r="B11" s="43" t="s">
        <v>35</v>
      </c>
      <c r="C11" s="17"/>
      <c r="D11" s="17"/>
      <c r="E11" s="17"/>
      <c r="F11" s="40" t="s">
        <v>60</v>
      </c>
      <c r="G11" s="29">
        <v>0</v>
      </c>
      <c r="H11" s="17"/>
    </row>
    <row r="12" spans="1:10" ht="4.5" customHeight="1">
      <c r="A12" s="19"/>
      <c r="B12" s="43"/>
      <c r="C12" s="17"/>
      <c r="D12" s="17"/>
      <c r="E12" s="17"/>
      <c r="F12" s="41"/>
      <c r="G12" s="23"/>
      <c r="H12" s="17"/>
      <c r="J12" s="15"/>
    </row>
    <row r="13" spans="1:8" ht="19.5" customHeight="1">
      <c r="A13" s="19"/>
      <c r="B13" s="43" t="s">
        <v>4</v>
      </c>
      <c r="C13" s="62" t="s">
        <v>79</v>
      </c>
      <c r="D13" s="26"/>
      <c r="E13" s="17"/>
      <c r="F13" s="40" t="s">
        <v>62</v>
      </c>
      <c r="G13" s="16"/>
      <c r="H13" s="65">
        <f>G5+G7+G9+G11</f>
        <v>2100</v>
      </c>
    </row>
    <row r="14" spans="1:10" ht="4.5" customHeight="1">
      <c r="A14" s="19"/>
      <c r="B14" s="43"/>
      <c r="C14" s="26"/>
      <c r="D14" s="26"/>
      <c r="E14" s="17"/>
      <c r="F14" s="18"/>
      <c r="G14" s="16"/>
      <c r="H14" s="24"/>
      <c r="J14" s="15"/>
    </row>
    <row r="15" spans="1:8" ht="19.5" customHeight="1">
      <c r="A15" s="19"/>
      <c r="B15" s="43" t="s">
        <v>36</v>
      </c>
      <c r="C15" s="17"/>
      <c r="D15" s="17"/>
      <c r="E15" s="17"/>
      <c r="F15" s="17"/>
      <c r="G15" s="16"/>
      <c r="H15" s="17"/>
    </row>
    <row r="16" spans="1:10" ht="4.5" customHeight="1">
      <c r="A16" s="19"/>
      <c r="B16" s="43"/>
      <c r="C16" s="17"/>
      <c r="D16" s="17"/>
      <c r="E16" s="17"/>
      <c r="F16" s="17"/>
      <c r="G16" s="16"/>
      <c r="H16" s="17"/>
      <c r="J16" s="25"/>
    </row>
    <row r="17" spans="1:8" ht="19.5" customHeight="1">
      <c r="A17" s="19"/>
      <c r="B17" s="43"/>
      <c r="C17" s="43"/>
      <c r="D17" s="17"/>
      <c r="E17" s="17"/>
      <c r="F17" s="40" t="s">
        <v>63</v>
      </c>
      <c r="G17" s="40"/>
      <c r="H17" s="39">
        <v>345.04</v>
      </c>
    </row>
    <row r="18" spans="1:10" ht="4.5" customHeight="1">
      <c r="A18" s="19"/>
      <c r="B18" s="43"/>
      <c r="C18" s="17"/>
      <c r="D18" s="17"/>
      <c r="E18" s="17"/>
      <c r="F18" s="40"/>
      <c r="G18" s="40"/>
      <c r="H18" s="28"/>
      <c r="J18" s="15"/>
    </row>
    <row r="19" spans="1:8" ht="19.5" customHeight="1">
      <c r="A19" s="19"/>
      <c r="B19" s="43"/>
      <c r="C19" s="17"/>
      <c r="D19" s="17"/>
      <c r="E19" s="17"/>
      <c r="F19" s="40" t="s">
        <v>84</v>
      </c>
      <c r="G19" s="29">
        <v>40897</v>
      </c>
      <c r="H19" s="17"/>
    </row>
    <row r="20" spans="1:10" ht="4.5" customHeight="1">
      <c r="A20" s="19"/>
      <c r="B20" s="43"/>
      <c r="C20" s="17"/>
      <c r="D20" s="17"/>
      <c r="E20" s="17"/>
      <c r="F20" s="40"/>
      <c r="G20" s="40"/>
      <c r="H20" s="17"/>
      <c r="J20" s="15"/>
    </row>
    <row r="21" spans="1:9" ht="19.5" customHeight="1">
      <c r="A21" s="19"/>
      <c r="B21" s="43" t="s">
        <v>6</v>
      </c>
      <c r="C21" s="44">
        <v>14.3</v>
      </c>
      <c r="D21" s="17" t="s">
        <v>1</v>
      </c>
      <c r="E21" s="17"/>
      <c r="F21" s="40" t="s">
        <v>64</v>
      </c>
      <c r="G21" s="63">
        <v>21</v>
      </c>
      <c r="H21" s="76"/>
      <c r="I21" s="77"/>
    </row>
    <row r="22" spans="1:10" ht="4.5" customHeight="1">
      <c r="A22" s="19"/>
      <c r="B22" s="43"/>
      <c r="C22" s="35"/>
      <c r="D22" s="17"/>
      <c r="E22" s="17"/>
      <c r="F22" s="40"/>
      <c r="G22" s="40"/>
      <c r="H22" s="77"/>
      <c r="I22" s="77"/>
      <c r="J22" s="15"/>
    </row>
    <row r="23" spans="1:8" ht="19.5" customHeight="1">
      <c r="A23" s="19"/>
      <c r="B23" s="43" t="s">
        <v>76</v>
      </c>
      <c r="C23" s="29">
        <v>0</v>
      </c>
      <c r="D23" s="17"/>
      <c r="E23" s="17"/>
      <c r="F23" s="40" t="s">
        <v>65</v>
      </c>
      <c r="G23" s="29">
        <v>320</v>
      </c>
      <c r="H23" s="17"/>
    </row>
    <row r="24" spans="1:10" ht="4.5" customHeight="1">
      <c r="A24" s="19"/>
      <c r="B24" s="43"/>
      <c r="C24" s="23"/>
      <c r="D24" s="17"/>
      <c r="E24" s="17"/>
      <c r="F24" s="40"/>
      <c r="G24" s="40"/>
      <c r="H24" s="17"/>
      <c r="J24" s="15"/>
    </row>
    <row r="25" spans="1:8" ht="19.5" customHeight="1">
      <c r="A25" s="19"/>
      <c r="B25" s="43" t="s">
        <v>74</v>
      </c>
      <c r="C25" s="16"/>
      <c r="D25" s="17"/>
      <c r="E25" s="17"/>
      <c r="F25" s="40" t="s">
        <v>66</v>
      </c>
      <c r="G25" s="40"/>
      <c r="H25" s="39">
        <f>H13+H17</f>
        <v>2445.04</v>
      </c>
    </row>
    <row r="26" spans="1:8" ht="4.5" customHeight="1">
      <c r="A26" s="19"/>
      <c r="B26" s="43"/>
      <c r="C26" s="16"/>
      <c r="D26" s="17"/>
      <c r="E26" s="17"/>
      <c r="F26" s="40"/>
      <c r="G26" s="40"/>
      <c r="H26" s="24"/>
    </row>
    <row r="27" spans="1:8" ht="19.5" customHeight="1">
      <c r="A27" s="19"/>
      <c r="B27" s="43" t="s">
        <v>71</v>
      </c>
      <c r="C27" s="17"/>
      <c r="D27" s="17"/>
      <c r="E27" s="17"/>
      <c r="F27" s="40"/>
      <c r="G27" s="40"/>
      <c r="H27" s="38"/>
    </row>
    <row r="28" spans="1:10" ht="15" customHeight="1">
      <c r="A28" s="19"/>
      <c r="B28" s="27"/>
      <c r="C28" s="17"/>
      <c r="D28" s="17"/>
      <c r="E28" s="17"/>
      <c r="F28" s="40"/>
      <c r="G28" s="40"/>
      <c r="H28" s="17"/>
      <c r="J28" s="15"/>
    </row>
    <row r="29" spans="1:9" s="7" customFormat="1" ht="20.25" customHeight="1">
      <c r="A29" s="17"/>
      <c r="B29" s="53" t="s">
        <v>53</v>
      </c>
      <c r="C29" s="47" t="s">
        <v>77</v>
      </c>
      <c r="D29" s="47" t="s">
        <v>67</v>
      </c>
      <c r="E29" s="17"/>
      <c r="F29" s="74" t="s">
        <v>52</v>
      </c>
      <c r="G29" s="84"/>
      <c r="H29" s="17"/>
      <c r="I29" s="17"/>
    </row>
    <row r="30" spans="1:8" ht="19.5" customHeight="1">
      <c r="A30" s="19"/>
      <c r="B30" s="52" t="s">
        <v>9</v>
      </c>
      <c r="C30" s="45">
        <v>382.41</v>
      </c>
      <c r="D30" s="46">
        <v>284.66</v>
      </c>
      <c r="E30" s="17"/>
      <c r="F30" s="50" t="s">
        <v>5</v>
      </c>
      <c r="G30" s="45">
        <v>243.28</v>
      </c>
      <c r="H30" s="17"/>
    </row>
    <row r="31" spans="1:10" ht="4.5" customHeight="1">
      <c r="A31" s="19"/>
      <c r="B31" s="48"/>
      <c r="C31" s="22"/>
      <c r="D31" s="49"/>
      <c r="E31" s="17"/>
      <c r="F31" s="55"/>
      <c r="G31" s="56"/>
      <c r="H31" s="17"/>
      <c r="J31" s="15"/>
    </row>
    <row r="32" spans="1:8" ht="19.5" customHeight="1">
      <c r="A32" s="19"/>
      <c r="B32" s="52" t="s">
        <v>3</v>
      </c>
      <c r="C32" s="45">
        <v>21.03</v>
      </c>
      <c r="D32" s="46">
        <v>15.65</v>
      </c>
      <c r="E32" s="17"/>
      <c r="F32" s="50" t="s">
        <v>6</v>
      </c>
      <c r="G32" s="45">
        <v>196.83</v>
      </c>
      <c r="H32" s="17"/>
    </row>
    <row r="33" spans="1:10" ht="4.5" customHeight="1">
      <c r="A33" s="19"/>
      <c r="B33" s="48"/>
      <c r="C33" s="22"/>
      <c r="D33" s="49"/>
      <c r="E33" s="17"/>
      <c r="F33" s="57"/>
      <c r="G33" s="56"/>
      <c r="H33" s="17"/>
      <c r="J33" s="15"/>
    </row>
    <row r="34" spans="1:8" ht="19.5" customHeight="1">
      <c r="A34" s="19"/>
      <c r="B34" s="52" t="s">
        <v>4</v>
      </c>
      <c r="C34" s="45">
        <v>0</v>
      </c>
      <c r="D34" s="46">
        <v>0</v>
      </c>
      <c r="E34" s="17"/>
      <c r="F34" s="50" t="s">
        <v>7</v>
      </c>
      <c r="G34" s="45">
        <v>20.78</v>
      </c>
      <c r="H34" s="17"/>
    </row>
    <row r="35" spans="1:10" ht="4.5" customHeight="1">
      <c r="A35" s="19"/>
      <c r="B35" s="48"/>
      <c r="C35" s="22"/>
      <c r="D35" s="49"/>
      <c r="E35" s="17"/>
      <c r="F35" s="57"/>
      <c r="G35" s="56"/>
      <c r="H35" s="17"/>
      <c r="J35" s="15"/>
    </row>
    <row r="36" spans="1:8" ht="19.5" customHeight="1">
      <c r="A36" s="19"/>
      <c r="B36" s="53" t="s">
        <v>53</v>
      </c>
      <c r="C36" s="39">
        <f>C30+C32+C34</f>
        <v>403.44000000000005</v>
      </c>
      <c r="D36" s="39">
        <f>D30+D32+D34</f>
        <v>300.31</v>
      </c>
      <c r="E36" s="17"/>
      <c r="F36" s="50" t="s">
        <v>8</v>
      </c>
      <c r="G36" s="45">
        <v>51.35</v>
      </c>
      <c r="H36" s="17"/>
    </row>
    <row r="37" spans="1:10" ht="4.5" customHeight="1">
      <c r="A37" s="19"/>
      <c r="B37" s="36"/>
      <c r="C37" s="24"/>
      <c r="D37" s="24"/>
      <c r="E37" s="17"/>
      <c r="F37" s="57"/>
      <c r="G37" s="56"/>
      <c r="H37" s="17"/>
      <c r="J37" s="15"/>
    </row>
    <row r="38" spans="1:8" ht="19.5" customHeight="1">
      <c r="A38" s="19"/>
      <c r="B38" s="20"/>
      <c r="C38" s="17"/>
      <c r="D38" s="17"/>
      <c r="E38" s="17"/>
      <c r="F38" s="50" t="s">
        <v>52</v>
      </c>
      <c r="G38" s="39">
        <f>G30+G32+G34+G36</f>
        <v>512.24</v>
      </c>
      <c r="H38" s="17"/>
    </row>
    <row r="39" spans="1:10" ht="4.5" customHeight="1">
      <c r="A39" s="19"/>
      <c r="B39" s="20"/>
      <c r="C39" s="17"/>
      <c r="D39" s="17"/>
      <c r="E39" s="17"/>
      <c r="F39" s="40"/>
      <c r="G39" s="24"/>
      <c r="H39" s="17"/>
      <c r="J39" s="15"/>
    </row>
    <row r="40" spans="1:8" ht="18" customHeight="1">
      <c r="A40" s="19"/>
      <c r="B40" s="70" t="s">
        <v>69</v>
      </c>
      <c r="C40" s="71"/>
      <c r="D40" s="17"/>
      <c r="E40" s="17"/>
      <c r="F40" s="74" t="s">
        <v>55</v>
      </c>
      <c r="G40" s="75"/>
      <c r="H40" s="39">
        <f>G30+G32+G34+G36+C30+C32+C34</f>
        <v>915.6800000000001</v>
      </c>
    </row>
    <row r="41" spans="1:10" ht="4.5" customHeight="1">
      <c r="A41" s="19"/>
      <c r="B41" s="72"/>
      <c r="C41" s="73"/>
      <c r="D41" s="17"/>
      <c r="E41" s="17"/>
      <c r="F41" s="59"/>
      <c r="G41" s="54"/>
      <c r="H41" s="60"/>
      <c r="J41" s="15"/>
    </row>
    <row r="42" spans="1:8" ht="19.5" customHeight="1">
      <c r="A42" s="19"/>
      <c r="B42" s="50" t="s">
        <v>68</v>
      </c>
      <c r="C42" s="45">
        <f>C36-D36</f>
        <v>103.13000000000005</v>
      </c>
      <c r="D42" s="17"/>
      <c r="E42" s="17"/>
      <c r="F42" s="74" t="s">
        <v>56</v>
      </c>
      <c r="G42" s="75"/>
      <c r="H42" s="65">
        <v>1184.32</v>
      </c>
    </row>
    <row r="43" spans="1:10" ht="4.5" customHeight="1">
      <c r="A43" s="19"/>
      <c r="B43" s="51"/>
      <c r="C43" s="49"/>
      <c r="D43" s="17"/>
      <c r="E43" s="17"/>
      <c r="F43" s="18"/>
      <c r="G43" s="16"/>
      <c r="H43" s="28"/>
      <c r="J43" s="15"/>
    </row>
    <row r="44" spans="1:8" ht="16.5" customHeight="1">
      <c r="A44" s="19"/>
      <c r="B44" s="50" t="s">
        <v>80</v>
      </c>
      <c r="C44" s="45">
        <v>320</v>
      </c>
      <c r="D44" s="17"/>
      <c r="E44" s="17"/>
      <c r="F44" s="80" t="s">
        <v>78</v>
      </c>
      <c r="G44" s="81"/>
      <c r="H44" s="17"/>
    </row>
    <row r="45" spans="1:10" ht="4.5" customHeight="1">
      <c r="A45" s="19"/>
      <c r="B45" s="51"/>
      <c r="C45" s="49"/>
      <c r="D45" s="17"/>
      <c r="E45" s="17"/>
      <c r="F45" s="82"/>
      <c r="G45" s="83"/>
      <c r="H45" s="17"/>
      <c r="J45" s="15"/>
    </row>
    <row r="46" spans="1:8" ht="19.5" customHeight="1">
      <c r="A46" s="19"/>
      <c r="B46" s="58" t="s">
        <v>70</v>
      </c>
      <c r="C46" s="39">
        <f>C42+C44</f>
        <v>423.13000000000005</v>
      </c>
      <c r="D46" s="17"/>
      <c r="E46" s="17"/>
      <c r="F46" s="57" t="s">
        <v>57</v>
      </c>
      <c r="G46" s="29">
        <v>0</v>
      </c>
      <c r="H46" s="17"/>
    </row>
    <row r="47" spans="1:10" ht="4.5" customHeight="1">
      <c r="A47" s="19"/>
      <c r="B47" s="36"/>
      <c r="C47" s="24"/>
      <c r="D47" s="17"/>
      <c r="E47" s="17"/>
      <c r="F47" s="40"/>
      <c r="G47" s="23"/>
      <c r="H47" s="17"/>
      <c r="J47" s="15"/>
    </row>
    <row r="48" spans="1:8" ht="19.5" customHeight="1">
      <c r="A48" s="19"/>
      <c r="B48" s="20"/>
      <c r="C48" s="17"/>
      <c r="D48" s="17"/>
      <c r="E48" s="17"/>
      <c r="F48" s="57" t="s">
        <v>58</v>
      </c>
      <c r="G48" s="29">
        <v>0</v>
      </c>
      <c r="H48" s="17"/>
    </row>
    <row r="49" spans="1:11" ht="4.5" customHeight="1">
      <c r="A49" s="19"/>
      <c r="B49" s="20"/>
      <c r="C49" s="17"/>
      <c r="D49" s="17"/>
      <c r="E49" s="17"/>
      <c r="F49" s="40"/>
      <c r="G49" s="23"/>
      <c r="H49" s="17"/>
      <c r="J49" s="15"/>
      <c r="K49" s="15"/>
    </row>
    <row r="50" spans="1:8" ht="19.5" customHeight="1">
      <c r="A50" s="19"/>
      <c r="B50" s="20"/>
      <c r="C50" s="17"/>
      <c r="D50" s="17"/>
      <c r="E50" s="17"/>
      <c r="F50" s="57" t="s">
        <v>59</v>
      </c>
      <c r="G50" s="64">
        <v>0</v>
      </c>
      <c r="H50" s="17"/>
    </row>
    <row r="51" spans="1:10" ht="4.5" customHeight="1">
      <c r="A51" s="19"/>
      <c r="B51" s="20"/>
      <c r="C51" s="17"/>
      <c r="D51" s="17"/>
      <c r="E51" s="17"/>
      <c r="F51" s="40"/>
      <c r="G51" s="22"/>
      <c r="H51" s="17"/>
      <c r="J51" s="15"/>
    </row>
    <row r="52" spans="1:8" ht="19.5" customHeight="1">
      <c r="A52" s="19"/>
      <c r="B52" s="20"/>
      <c r="C52" s="17"/>
      <c r="D52" s="17"/>
      <c r="E52" s="17"/>
      <c r="F52" s="57" t="s">
        <v>61</v>
      </c>
      <c r="G52" s="45">
        <v>-320</v>
      </c>
      <c r="H52" s="17"/>
    </row>
    <row r="53" spans="1:10" ht="4.5" customHeight="1">
      <c r="A53" s="19"/>
      <c r="B53" s="20"/>
      <c r="C53" s="17"/>
      <c r="D53" s="17"/>
      <c r="E53" s="17"/>
      <c r="F53" s="40"/>
      <c r="G53" s="22"/>
      <c r="H53" s="17"/>
      <c r="J53" s="15"/>
    </row>
    <row r="54" spans="1:8" ht="19.5" customHeight="1">
      <c r="A54" s="19"/>
      <c r="B54" s="20"/>
      <c r="C54" s="17"/>
      <c r="D54" s="17"/>
      <c r="E54" s="17"/>
      <c r="F54" s="78" t="s">
        <v>16</v>
      </c>
      <c r="G54" s="79"/>
      <c r="H54" s="65">
        <f>H42+G46+G48+G50+G52</f>
        <v>864.3199999999999</v>
      </c>
    </row>
    <row r="55" spans="2:8" s="19" customFormat="1" ht="19.5" customHeight="1">
      <c r="B55" s="20"/>
      <c r="C55" s="17"/>
      <c r="G55" s="21"/>
      <c r="H55" s="21"/>
    </row>
    <row r="56" ht="19.5" customHeight="1"/>
    <row r="57" ht="19.5" customHeight="1"/>
  </sheetData>
  <mergeCells count="7">
    <mergeCell ref="F54:G54"/>
    <mergeCell ref="F44:G45"/>
    <mergeCell ref="F29:G29"/>
    <mergeCell ref="B40:C41"/>
    <mergeCell ref="F40:G40"/>
    <mergeCell ref="F42:G42"/>
    <mergeCell ref="H21:I2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Z19"/>
  <sheetViews>
    <sheetView workbookViewId="0" topLeftCell="A1">
      <selection activeCell="D1" sqref="D1:D2"/>
    </sheetView>
  </sheetViews>
  <sheetFormatPr defaultColWidth="11.421875" defaultRowHeight="12.75"/>
  <cols>
    <col min="1" max="1" width="24.28125" style="0" customWidth="1"/>
    <col min="2" max="2" width="11.28125" style="4" bestFit="1" customWidth="1"/>
    <col min="3" max="4" width="11.8515625" style="1" bestFit="1" customWidth="1"/>
    <col min="5" max="5" width="12.8515625" style="0" bestFit="1" customWidth="1"/>
    <col min="6" max="6" width="12.8515625" style="0" customWidth="1"/>
    <col min="7" max="7" width="46.28125" style="0" bestFit="1" customWidth="1"/>
    <col min="8" max="8" width="12.8515625" style="0" customWidth="1"/>
    <col min="9" max="9" width="13.7109375" style="0" customWidth="1"/>
    <col min="10" max="10" width="2.00390625" style="0" bestFit="1" customWidth="1"/>
    <col min="11" max="11" width="17.140625" style="0" bestFit="1" customWidth="1"/>
    <col min="22" max="22" width="17.57421875" style="0" bestFit="1" customWidth="1"/>
    <col min="25" max="25" width="12.421875" style="0" bestFit="1" customWidth="1"/>
  </cols>
  <sheetData>
    <row r="1" spans="1:26" ht="12" customHeight="1">
      <c r="A1" s="89"/>
      <c r="B1" s="90"/>
      <c r="C1" s="92"/>
      <c r="D1" s="92"/>
      <c r="E1" s="3">
        <v>2</v>
      </c>
      <c r="F1" s="3"/>
      <c r="G1" s="3" t="s">
        <v>46</v>
      </c>
      <c r="H1" s="5"/>
      <c r="I1" s="87" t="s">
        <v>29</v>
      </c>
      <c r="J1" s="94"/>
      <c r="K1" s="2" t="s">
        <v>15</v>
      </c>
      <c r="M1" s="95" t="s">
        <v>11</v>
      </c>
      <c r="N1" s="95"/>
      <c r="O1" s="95"/>
      <c r="Q1" s="96" t="s">
        <v>30</v>
      </c>
      <c r="R1" s="97"/>
      <c r="S1" s="97"/>
      <c r="T1" s="98"/>
      <c r="V1" s="85" t="s">
        <v>34</v>
      </c>
      <c r="W1" s="86"/>
      <c r="Y1" s="87" t="s">
        <v>4</v>
      </c>
      <c r="Z1" s="88"/>
    </row>
    <row r="2" spans="1:26" ht="12" customHeight="1">
      <c r="A2" s="89"/>
      <c r="B2" s="91"/>
      <c r="C2" s="93"/>
      <c r="D2" s="93"/>
      <c r="E2" s="3">
        <v>1</v>
      </c>
      <c r="F2" s="3"/>
      <c r="G2" s="3" t="s">
        <v>0</v>
      </c>
      <c r="I2" s="3" t="s">
        <v>38</v>
      </c>
      <c r="J2" s="14">
        <v>1</v>
      </c>
      <c r="K2" s="3">
        <v>0</v>
      </c>
      <c r="M2" s="3" t="s">
        <v>28</v>
      </c>
      <c r="N2" s="3">
        <v>1</v>
      </c>
      <c r="O2" s="3">
        <v>1</v>
      </c>
      <c r="Q2" s="3" t="s">
        <v>17</v>
      </c>
      <c r="R2" s="3">
        <v>1</v>
      </c>
      <c r="S2" s="3">
        <v>30</v>
      </c>
      <c r="T2" s="3">
        <v>12</v>
      </c>
      <c r="V2" s="3" t="s">
        <v>44</v>
      </c>
      <c r="W2" s="3">
        <v>0</v>
      </c>
      <c r="Y2" s="3">
        <v>0</v>
      </c>
      <c r="Z2" s="3"/>
    </row>
    <row r="3" spans="1:26" ht="12" customHeight="1">
      <c r="A3" s="8"/>
      <c r="B3" s="9"/>
      <c r="C3" s="10"/>
      <c r="D3" s="11"/>
      <c r="E3" s="3">
        <v>0</v>
      </c>
      <c r="F3" s="3"/>
      <c r="G3" s="3" t="s">
        <v>47</v>
      </c>
      <c r="I3" s="3" t="s">
        <v>39</v>
      </c>
      <c r="J3" s="14">
        <v>2</v>
      </c>
      <c r="K3" s="3">
        <v>0.5</v>
      </c>
      <c r="M3" s="3" t="s">
        <v>12</v>
      </c>
      <c r="N3" s="3">
        <v>2</v>
      </c>
      <c r="O3" s="3">
        <v>12</v>
      </c>
      <c r="Q3" s="3" t="s">
        <v>18</v>
      </c>
      <c r="R3" s="3">
        <v>2</v>
      </c>
      <c r="S3" s="3">
        <v>60</v>
      </c>
      <c r="T3" s="3">
        <v>11</v>
      </c>
      <c r="V3" s="3" t="s">
        <v>45</v>
      </c>
      <c r="W3" s="3">
        <v>1</v>
      </c>
      <c r="Y3" s="3">
        <v>9</v>
      </c>
      <c r="Z3" s="3"/>
    </row>
    <row r="4" spans="1:26" ht="12" customHeight="1">
      <c r="A4" s="8"/>
      <c r="B4" s="9"/>
      <c r="C4" s="10"/>
      <c r="D4" s="11"/>
      <c r="E4" s="3">
        <v>0</v>
      </c>
      <c r="F4" s="3"/>
      <c r="G4" s="3" t="s">
        <v>48</v>
      </c>
      <c r="I4" s="3" t="s">
        <v>40</v>
      </c>
      <c r="J4" s="14">
        <v>3</v>
      </c>
      <c r="K4" s="3">
        <v>1</v>
      </c>
      <c r="M4" s="3" t="s">
        <v>31</v>
      </c>
      <c r="N4" s="3">
        <v>3</v>
      </c>
      <c r="O4" s="3">
        <v>12</v>
      </c>
      <c r="Q4" s="3" t="s">
        <v>19</v>
      </c>
      <c r="R4" s="3">
        <v>3</v>
      </c>
      <c r="S4" s="3">
        <v>90</v>
      </c>
      <c r="T4" s="3">
        <v>10</v>
      </c>
      <c r="Y4" s="3">
        <v>8</v>
      </c>
      <c r="Z4" s="3"/>
    </row>
    <row r="5" spans="1:20" ht="12" customHeight="1">
      <c r="A5" s="8"/>
      <c r="B5" s="9"/>
      <c r="C5" s="10"/>
      <c r="D5" s="11"/>
      <c r="E5" s="3">
        <v>0</v>
      </c>
      <c r="F5" s="3"/>
      <c r="G5" s="3" t="s">
        <v>49</v>
      </c>
      <c r="I5" s="3" t="s">
        <v>41</v>
      </c>
      <c r="J5" s="14">
        <v>4</v>
      </c>
      <c r="K5" s="3">
        <v>1.5</v>
      </c>
      <c r="M5" s="3" t="s">
        <v>32</v>
      </c>
      <c r="N5" s="3">
        <v>4</v>
      </c>
      <c r="O5" s="3">
        <v>12</v>
      </c>
      <c r="Q5" s="3" t="s">
        <v>20</v>
      </c>
      <c r="R5" s="3">
        <v>4</v>
      </c>
      <c r="S5" s="3">
        <v>120</v>
      </c>
      <c r="T5" s="3">
        <v>9</v>
      </c>
    </row>
    <row r="6" spans="1:20" ht="12" customHeight="1">
      <c r="A6" s="8"/>
      <c r="B6" s="9"/>
      <c r="C6" s="10"/>
      <c r="D6" s="11"/>
      <c r="E6" s="3">
        <v>0</v>
      </c>
      <c r="F6" s="3"/>
      <c r="G6" s="3" t="s">
        <v>2</v>
      </c>
      <c r="I6" s="3" t="s">
        <v>42</v>
      </c>
      <c r="J6" s="14">
        <v>5</v>
      </c>
      <c r="K6" s="3">
        <v>2</v>
      </c>
      <c r="Q6" s="3" t="s">
        <v>21</v>
      </c>
      <c r="R6" s="3">
        <v>5</v>
      </c>
      <c r="S6" s="3">
        <v>150</v>
      </c>
      <c r="T6" s="3">
        <v>8</v>
      </c>
    </row>
    <row r="7" spans="1:20" ht="12" customHeight="1">
      <c r="A7" s="8"/>
      <c r="B7" s="9"/>
      <c r="C7" s="10"/>
      <c r="D7" s="11"/>
      <c r="E7" s="3">
        <v>0</v>
      </c>
      <c r="F7" s="3"/>
      <c r="G7" s="3" t="s">
        <v>50</v>
      </c>
      <c r="I7" s="3" t="s">
        <v>43</v>
      </c>
      <c r="J7" s="14">
        <v>6</v>
      </c>
      <c r="K7" s="3">
        <v>2.5</v>
      </c>
      <c r="Q7" s="3" t="s">
        <v>22</v>
      </c>
      <c r="R7" s="3">
        <v>6</v>
      </c>
      <c r="S7" s="3">
        <v>180</v>
      </c>
      <c r="T7" s="3">
        <v>7</v>
      </c>
    </row>
    <row r="8" spans="1:20" ht="12" customHeight="1">
      <c r="A8" s="8"/>
      <c r="B8" s="9"/>
      <c r="C8" s="10"/>
      <c r="D8" s="11"/>
      <c r="E8" s="3">
        <v>0</v>
      </c>
      <c r="F8" s="3"/>
      <c r="G8" s="3" t="s">
        <v>51</v>
      </c>
      <c r="K8" s="3">
        <v>3</v>
      </c>
      <c r="Q8" s="3" t="s">
        <v>23</v>
      </c>
      <c r="R8" s="3">
        <v>7</v>
      </c>
      <c r="S8" s="3">
        <v>210</v>
      </c>
      <c r="T8" s="3">
        <v>6</v>
      </c>
    </row>
    <row r="9" spans="1:20" ht="12" customHeight="1">
      <c r="A9" s="8"/>
      <c r="B9" s="9"/>
      <c r="C9" s="10"/>
      <c r="D9" s="11"/>
      <c r="E9" s="12">
        <v>0</v>
      </c>
      <c r="F9" s="3"/>
      <c r="G9" s="13" t="s">
        <v>10</v>
      </c>
      <c r="K9" s="3">
        <v>3.5</v>
      </c>
      <c r="Q9" s="3" t="s">
        <v>24</v>
      </c>
      <c r="R9" s="3">
        <v>8</v>
      </c>
      <c r="S9" s="3">
        <v>240</v>
      </c>
      <c r="T9" s="3">
        <v>5</v>
      </c>
    </row>
    <row r="10" spans="1:20" ht="12" customHeight="1">
      <c r="A10" s="8"/>
      <c r="B10" s="9"/>
      <c r="C10" s="10"/>
      <c r="D10" s="11"/>
      <c r="E10" s="3">
        <v>40897</v>
      </c>
      <c r="F10" s="3"/>
      <c r="G10" s="12" t="s">
        <v>72</v>
      </c>
      <c r="K10" s="3">
        <v>4</v>
      </c>
      <c r="Q10" s="3" t="s">
        <v>25</v>
      </c>
      <c r="R10" s="3">
        <v>9</v>
      </c>
      <c r="S10" s="3">
        <v>270</v>
      </c>
      <c r="T10" s="3">
        <v>4</v>
      </c>
    </row>
    <row r="11" spans="1:20" ht="12" customHeight="1">
      <c r="A11" s="8"/>
      <c r="B11" s="9"/>
      <c r="C11" s="10"/>
      <c r="D11" s="11"/>
      <c r="E11" s="3">
        <v>21</v>
      </c>
      <c r="F11" s="3"/>
      <c r="G11" s="12" t="s">
        <v>73</v>
      </c>
      <c r="K11" s="3">
        <v>4.5</v>
      </c>
      <c r="Q11" s="3" t="s">
        <v>26</v>
      </c>
      <c r="R11" s="3">
        <v>10</v>
      </c>
      <c r="S11" s="3">
        <v>300</v>
      </c>
      <c r="T11" s="3">
        <v>3</v>
      </c>
    </row>
    <row r="12" spans="1:20" ht="12" customHeight="1">
      <c r="A12" s="8"/>
      <c r="B12" s="9"/>
      <c r="C12" s="10"/>
      <c r="D12" s="11"/>
      <c r="E12" s="3">
        <v>320</v>
      </c>
      <c r="F12" s="3"/>
      <c r="G12" s="12" t="s">
        <v>65</v>
      </c>
      <c r="K12" s="3">
        <v>5</v>
      </c>
      <c r="Q12" s="3" t="s">
        <v>27</v>
      </c>
      <c r="R12" s="3">
        <v>11</v>
      </c>
      <c r="S12" s="3">
        <v>330</v>
      </c>
      <c r="T12" s="3">
        <v>2</v>
      </c>
    </row>
    <row r="13" spans="1:20" ht="12" customHeight="1">
      <c r="A13" s="8"/>
      <c r="B13" s="9"/>
      <c r="C13" s="10"/>
      <c r="D13" s="11"/>
      <c r="Q13" s="3" t="s">
        <v>13</v>
      </c>
      <c r="R13" s="3">
        <v>12</v>
      </c>
      <c r="S13" s="3">
        <v>360</v>
      </c>
      <c r="T13" s="3">
        <v>1</v>
      </c>
    </row>
    <row r="14" spans="1:4" ht="12" customHeight="1">
      <c r="A14" s="8"/>
      <c r="B14" s="9"/>
      <c r="C14" s="10"/>
      <c r="D14" s="11"/>
    </row>
    <row r="15" spans="1:4" ht="12" customHeight="1">
      <c r="A15" s="8"/>
      <c r="B15" s="9"/>
      <c r="C15" s="10"/>
      <c r="D15" s="11"/>
    </row>
    <row r="16" spans="1:4" ht="12" customHeight="1">
      <c r="A16" s="8"/>
      <c r="B16" s="9"/>
      <c r="C16" s="10"/>
      <c r="D16" s="11"/>
    </row>
    <row r="17" spans="1:4" ht="12" customHeight="1">
      <c r="A17" s="8"/>
      <c r="B17" s="9"/>
      <c r="C17" s="10"/>
      <c r="D17" s="11"/>
    </row>
    <row r="18" spans="1:4" ht="12" customHeight="1">
      <c r="A18" s="8"/>
      <c r="B18" s="9"/>
      <c r="C18" s="10"/>
      <c r="D18" s="11"/>
    </row>
    <row r="19" spans="1:4" ht="12" customHeight="1">
      <c r="A19" s="8"/>
      <c r="B19" s="9"/>
      <c r="C19" s="10"/>
      <c r="D19" s="11"/>
    </row>
    <row r="20" ht="12" customHeight="1"/>
  </sheetData>
  <mergeCells count="9">
    <mergeCell ref="V1:W1"/>
    <mergeCell ref="Y1:Z1"/>
    <mergeCell ref="A1:A2"/>
    <mergeCell ref="B1:B2"/>
    <mergeCell ref="C1:C2"/>
    <mergeCell ref="D1:D2"/>
    <mergeCell ref="I1:J1"/>
    <mergeCell ref="M1:O1"/>
    <mergeCell ref="Q1:T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http://www.parmentier.de/steuer/dienstwagenrechner2007.xls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EXCEL-Makro Dienstwagenrechner 2007</dc:title>
  <dc:subject>Lohnsteuer</dc:subject>
  <dc:creator>René Coldewe, Wolfgang Parmentier</dc:creator>
  <cp:keywords>Lohnsteuer, Einkommensteuer</cp:keywords>
  <dc:description/>
  <cp:lastModifiedBy>Wolfgang</cp:lastModifiedBy>
  <cp:lastPrinted>2004-11-21T11:40:14Z</cp:lastPrinted>
  <dcterms:created xsi:type="dcterms:W3CDTF">2004-01-15T08:43:41Z</dcterms:created>
  <dcterms:modified xsi:type="dcterms:W3CDTF">2010-07-19T14:16:44Z</dcterms:modified>
  <cp:category>FreeWare</cp:category>
  <cp:version/>
  <cp:contentType/>
  <cp:contentStatus/>
</cp:coreProperties>
</file>