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465" windowWidth="32760" windowHeight="20460" activeTab="0"/>
  </bookViews>
  <sheets>
    <sheet name="Rechner" sheetId="1" r:id="rId1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>Eingabe: vor 1941 geborene=1, 1941=2, 1942=3, 1943=4, 1944=5, 1945=6, 1946=7, 1947=8, 1948=9, 1949=10, 1950=11, 1951=12, 1952=13, 1953=14, 1954=15, 1955=16, 1956=17,  1957=18, nach 1957=0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<sst xmlns="http://schemas.openxmlformats.org/spreadsheetml/2006/main" count="70" uniqueCount="56">
  <si>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</si>
  <si>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</si>
  <si>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</si>
  <si>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</si>
  <si>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</si>
  <si>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</si>
  <si>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</si>
  <si>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</si>
  <si>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</si>
  <si>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</si>
  <si>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</si>
  <si>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</si>
  <si>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</si>
  <si>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</si>
  <si>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</si>
  <si>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</si>
  <si>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</si>
  <si>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Das Makro ist FreeWare. Zum Aufrufen  Alt + F11 drücken.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</si>
  <si>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</si>
  <si>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</si>
  <si>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</si>
  <si>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</si>
  <si>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</si>
  <si>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</si>
  <si>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Arbeitgeberzuschuss nein=0, ja=1</t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</si>
  <si>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</si>
  <si>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</si>
  <si>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</si>
  <si>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Gewünschter </t>
    </r>
    <r>
      <rPr>
        <b/>
        <sz val="10"/>
        <color indexed="17"/>
        <rFont val="Arial"/>
        <family val="2"/>
      </rPr>
      <t>Nettolohn</t>
    </r>
  </si>
  <si>
    <t>mit Wunschnetto Berechnung</t>
  </si>
  <si>
    <t>berücksichtigen. Makro braucht nicht angepasst zu werden!</t>
  </si>
  <si>
    <t>Wunschnetto() wird mit EventHandler in Mappe 'Rechner' auf-</t>
  </si>
  <si>
    <t>Es wird jeweils mit der Funktion LSt(Zellwerte B2-B18) in den</t>
  </si>
  <si>
    <t xml:space="preserve">Zellen kann man nach eigenem Wunsch belegen. Im </t>
  </si>
  <si>
    <t>Funktionsaufruf muß man diese Änderungen entsprechend</t>
  </si>
  <si>
    <t>gerufen (wenn Zelle B1 sich ändert).</t>
  </si>
  <si>
    <t>Es kann so übernommen werden (Datei_exportieren/_import).</t>
  </si>
  <si>
    <t>Zellen B21 bis B27 aufgerufen (jeweils mit anderem Indikator)</t>
  </si>
  <si>
    <t xml:space="preserve">Für mehrer Berechnungen nebeneinander Zellen B2-B30 in </t>
  </si>
  <si>
    <t>weitere Spalten kopieren. Excel ändert von selbst die Zell-</t>
  </si>
  <si>
    <t>bezüge.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</si>
  <si>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</si>
  <si>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versicherung.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</si>
  <si>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</si>
  <si>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t>Ohne Angabe Basisprämie = ohne Nachweis der Kranken-</t>
  </si>
  <si>
    <r>
      <t xml:space="preserve">PKV Basisprämie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</si>
  <si>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r>
      <t>Krankenversicherung:</t>
    </r>
    <r>
      <rPr>
        <sz val="10"/>
        <rFont val="Arial"/>
        <family val="2"/>
      </rPr>
      <t xml:space="preserve"> Beitragssatz 14,6%, reduziert 14,0%</t>
    </r>
  </si>
  <si>
    <t>Wolfgang† und Johannes Parmentier Frankfurt am Main e-Mail:</t>
  </si>
  <si>
    <t>steuer@parmentier.de</t>
  </si>
  <si>
    <t>Zusatzbeitrag %</t>
  </si>
  <si>
    <t>http://www.parmentier.de/steuer/index.php</t>
  </si>
  <si>
    <r>
      <t xml:space="preserve">450-1300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</si>
  <si>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t>2021 beträgt der durchschnittliche Zusatzbeitrag 1,3%</t>
  </si>
  <si>
    <t>Makro für Lohnsteuerberechnung 2022</t>
  </si>
  <si>
    <t>Summe früherer Einmalzahlungen in 2022</t>
  </si>
  <si>
    <t>Stand 29.05.2022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</si>
</sst>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-* #,##0.00\ [$€-1]_-;\-* #,##0.00\ [$€-1]_-;_-* &quot;-&quot;??\ [$€-1]_-"/>
    <numFmt numFmtId="189" formatCode="0.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48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top"/>
    </xf>
    <xf numFmtId="0" fontId="0" fillId="0" borderId="10" xfId="0" applyFont="1" applyBorder="1" applyAlignment="1">
      <alignment wrapText="1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189" fontId="0" fillId="35" borderId="14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189" fontId="0" fillId="34" borderId="17" xfId="0" applyNumberFormat="1" applyFill="1" applyBorder="1" applyAlignment="1">
      <alignment/>
    </xf>
    <xf numFmtId="0" fontId="2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17" fillId="36" borderId="18" xfId="0" applyFont="1" applyFill="1" applyBorder="1" applyAlignment="1">
      <alignment/>
    </xf>
    <xf numFmtId="3" fontId="12" fillId="36" borderId="18" xfId="0" applyNumberFormat="1" applyFont="1" applyFill="1" applyBorder="1" applyAlignment="1">
      <alignment/>
    </xf>
    <xf numFmtId="0" fontId="12" fillId="36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90" fontId="2" fillId="0" borderId="11" xfId="0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9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8" fillId="34" borderId="0" xfId="48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ont="1" applyFill="1" applyAlignment="1" applyProtection="1">
      <alignment horizontal="left"/>
      <protection/>
    </xf>
    <xf numFmtId="0" fontId="8" fillId="34" borderId="0" xfId="48" applyFill="1" applyAlignment="1" applyProtection="1">
      <alignment horizontal="left"/>
      <protection/>
    </xf>
    <xf numFmtId="0" fontId="3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4" fillId="37" borderId="21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E1C8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index.php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2"/>
  <sheetViews>
    <sheetView tabSelected="1" zoomScalePageLayoutView="0" workbookViewId="0" topLeftCell="A7">
      <selection activeCell="G22" sqref="G22"/>
    </sheetView>
  </sheetViews>
  <sheetFormatPr defaultColWidth="11.421875" defaultRowHeight="12.75"/>
  <cols>
    <col min="1" max="1" width="49.140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28125" style="0" customWidth="1"/>
    <col min="6" max="7" width="11.28125" style="4" customWidth="1"/>
    <col min="8" max="11" width="11.28125" style="3" customWidth="1"/>
  </cols>
  <sheetData>
    <row r="1" spans="1:11" ht="13.5" customHeight="1">
      <c r="A1" s="63" t="s">
        <v>28</v>
      </c>
      <c r="B1" s="64">
        <v>0</v>
      </c>
      <c r="C1" s="1" t="s">
        <v>0</v>
      </c>
      <c r="D1" s="92" t="s">
        <v>53</v>
      </c>
      <c r="E1" s="93"/>
      <c r="F1" s="47"/>
      <c r="G1" s="14"/>
      <c r="H1" s="14"/>
      <c r="I1" s="14"/>
      <c r="J1" s="14"/>
      <c r="K1" s="14"/>
    </row>
    <row r="2" spans="1:11" ht="12.75">
      <c r="A2" s="22" t="s">
        <v>16</v>
      </c>
      <c r="B2" s="70">
        <v>0</v>
      </c>
      <c r="C2" s="1" t="s">
        <v>0</v>
      </c>
      <c r="D2" s="94"/>
      <c r="E2" s="95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65"/>
      <c r="E3" s="66" t="s">
        <v>29</v>
      </c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67"/>
      <c r="E4" s="68"/>
      <c r="H4"/>
      <c r="I4"/>
      <c r="J4"/>
      <c r="K4"/>
    </row>
    <row r="5" spans="1:11" ht="12.75" customHeight="1">
      <c r="A5" s="80" t="s">
        <v>41</v>
      </c>
      <c r="B5" s="81">
        <v>0.9</v>
      </c>
      <c r="C5" s="2"/>
      <c r="D5" s="67"/>
      <c r="E5" s="68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02">
        <f>IF(AND(B4=2,B7=0),"In Steuerklasse 2 muß mindestens ein Kinderfreibetrag angegeben werden (Zelle B6)!",IF(AND(B7&gt;0,B13=1),"Bitte in Zelle B11 eine 0 eingeben (nicht kinderlos)",IF(AND(B17=1,B19&gt;0),"Bei der Gleitzonenberechnung sind keine Einmalzahlungen berücksichtigbar!",IF(AND(B4=6,B17=1),"Bei Steuerklasse VI keine Gleitzonenberechnung möglich!",""))))</f>
      </c>
      <c r="E6" s="103"/>
      <c r="H6"/>
      <c r="I6"/>
      <c r="J6"/>
      <c r="K6"/>
    </row>
    <row r="7" spans="1:11" ht="12.75">
      <c r="A7" s="8" t="s">
        <v>4</v>
      </c>
      <c r="B7" s="10">
        <v>0</v>
      </c>
      <c r="C7" s="1"/>
      <c r="D7" s="104"/>
      <c r="E7" s="103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69"/>
      <c r="E8" s="68"/>
      <c r="H8"/>
      <c r="I8"/>
      <c r="J8"/>
      <c r="K8"/>
    </row>
    <row r="9" spans="1:11" ht="12.75">
      <c r="A9" s="83" t="s">
        <v>23</v>
      </c>
      <c r="B9" s="84">
        <v>14.6</v>
      </c>
      <c r="C9" s="85" t="s">
        <v>18</v>
      </c>
      <c r="D9" s="89"/>
      <c r="E9" s="88" t="s">
        <v>46</v>
      </c>
      <c r="H9"/>
      <c r="I9"/>
      <c r="J9"/>
      <c r="K9"/>
    </row>
    <row r="10" spans="1:11" ht="12.75">
      <c r="A10" s="53" t="s">
        <v>49</v>
      </c>
      <c r="B10" s="54">
        <v>1.3</v>
      </c>
      <c r="C10" s="86" t="s">
        <v>6</v>
      </c>
      <c r="D10" s="89"/>
      <c r="E10" s="88" t="s">
        <v>52</v>
      </c>
      <c r="H10"/>
      <c r="I10"/>
      <c r="J10"/>
      <c r="K10"/>
    </row>
    <row r="11" spans="1:11" ht="12.75">
      <c r="A11" s="42" t="s">
        <v>45</v>
      </c>
      <c r="B11" s="52"/>
      <c r="C11" s="46" t="s">
        <v>0</v>
      </c>
      <c r="D11" s="36"/>
      <c r="E11" s="37" t="s">
        <v>43</v>
      </c>
      <c r="H11"/>
      <c r="I11"/>
      <c r="J11"/>
      <c r="K11"/>
    </row>
    <row r="12" spans="1:11" ht="12.75">
      <c r="A12" s="43" t="s">
        <v>24</v>
      </c>
      <c r="B12" s="44">
        <v>0</v>
      </c>
      <c r="C12" s="45"/>
      <c r="D12" s="36"/>
      <c r="E12" s="38" t="s">
        <v>22</v>
      </c>
      <c r="H12"/>
      <c r="I12"/>
      <c r="J12"/>
      <c r="K12"/>
    </row>
    <row r="13" spans="1:11" ht="12.75">
      <c r="A13" s="8" t="s">
        <v>15</v>
      </c>
      <c r="B13" s="10">
        <v>1</v>
      </c>
      <c r="C13" s="1"/>
      <c r="D13" s="36"/>
      <c r="E13" s="40" t="s">
        <v>44</v>
      </c>
      <c r="H13"/>
      <c r="I13"/>
      <c r="J13"/>
      <c r="K13"/>
    </row>
    <row r="14" spans="1:11" ht="12.75">
      <c r="A14" s="8" t="s">
        <v>20</v>
      </c>
      <c r="B14" s="10">
        <v>0</v>
      </c>
      <c r="C14" s="48"/>
      <c r="D14" s="41"/>
      <c r="E14" s="40" t="s">
        <v>42</v>
      </c>
      <c r="F14" s="11" t="b">
        <v>1</v>
      </c>
      <c r="H14"/>
      <c r="I14"/>
      <c r="J14"/>
      <c r="K14"/>
    </row>
    <row r="15" spans="1:11" ht="12.75">
      <c r="A15" s="8" t="s">
        <v>21</v>
      </c>
      <c r="B15" s="10">
        <v>0</v>
      </c>
      <c r="C15" s="1"/>
      <c r="D15" s="39"/>
      <c r="E15" s="40"/>
      <c r="H15"/>
      <c r="I15"/>
      <c r="J15"/>
      <c r="K15"/>
    </row>
    <row r="16" spans="1:11" ht="13.5" customHeight="1">
      <c r="A16" s="33" t="s">
        <v>19</v>
      </c>
      <c r="B16" s="10">
        <v>0</v>
      </c>
      <c r="C16" s="1"/>
      <c r="D16" s="29"/>
      <c r="E16" s="28"/>
      <c r="H16"/>
      <c r="I16"/>
      <c r="J16"/>
      <c r="K16"/>
    </row>
    <row r="17" spans="1:11" ht="12.75">
      <c r="A17" s="9" t="s">
        <v>51</v>
      </c>
      <c r="B17" s="10">
        <v>0</v>
      </c>
      <c r="C17" s="1"/>
      <c r="D17" s="29"/>
      <c r="E17" s="28" t="s">
        <v>14</v>
      </c>
      <c r="H17"/>
      <c r="I17"/>
      <c r="J17"/>
      <c r="K17"/>
    </row>
    <row r="18" spans="1:11" ht="12.75">
      <c r="A18" s="55" t="s">
        <v>26</v>
      </c>
      <c r="B18" s="23">
        <v>0</v>
      </c>
      <c r="C18" s="1" t="s">
        <v>0</v>
      </c>
      <c r="D18" s="29"/>
      <c r="E18" s="26" t="s">
        <v>13</v>
      </c>
      <c r="H18"/>
      <c r="I18"/>
      <c r="J18"/>
      <c r="K18"/>
    </row>
    <row r="19" spans="1:11" ht="12.75">
      <c r="A19" s="20" t="s">
        <v>10</v>
      </c>
      <c r="B19" s="23">
        <v>0</v>
      </c>
      <c r="C19" s="19" t="s">
        <v>0</v>
      </c>
      <c r="D19" s="29"/>
      <c r="E19" s="26"/>
      <c r="H19"/>
      <c r="I19"/>
      <c r="J19"/>
      <c r="K19"/>
    </row>
    <row r="20" spans="1:11" ht="12.75">
      <c r="A20" s="24" t="s">
        <v>54</v>
      </c>
      <c r="B20" s="25">
        <v>0</v>
      </c>
      <c r="C20" s="12" t="s">
        <v>0</v>
      </c>
      <c r="D20" s="29"/>
      <c r="E20" s="26" t="s">
        <v>17</v>
      </c>
      <c r="F20" s="6"/>
      <c r="H20"/>
      <c r="I20"/>
      <c r="J20"/>
      <c r="K20"/>
    </row>
    <row r="21" spans="1:11" ht="12.75">
      <c r="A21" s="57"/>
      <c r="B21" s="58"/>
      <c r="C21" s="59"/>
      <c r="D21" s="29"/>
      <c r="E21" s="28" t="s">
        <v>32</v>
      </c>
      <c r="F21" s="6"/>
      <c r="H21"/>
      <c r="I21"/>
      <c r="J21"/>
      <c r="K21"/>
    </row>
    <row r="22" spans="1:11" ht="12.75">
      <c r="A22" s="60" t="s">
        <v>27</v>
      </c>
      <c r="B22" s="61"/>
      <c r="C22" s="62"/>
      <c r="D22" s="56"/>
      <c r="E22" s="28" t="s">
        <v>37</v>
      </c>
      <c r="F22" s="6"/>
      <c r="H22"/>
      <c r="I22"/>
      <c r="J22"/>
      <c r="K22"/>
    </row>
    <row r="23" spans="1:11" ht="12.75">
      <c r="A23" s="82">
        <f>IF(AND(B4=4,AND(B5&gt;0,B5&lt;1)),"Ehefaktor von "&amp;B5&amp;" berücksichtigt","")</f>
      </c>
      <c r="B23" s="78"/>
      <c r="C23" s="79"/>
      <c r="D23" s="56"/>
      <c r="E23" s="28"/>
      <c r="F23" s="6"/>
      <c r="H23"/>
      <c r="I23"/>
      <c r="J23"/>
      <c r="K23"/>
    </row>
    <row r="24" spans="1:11" ht="12.75">
      <c r="A24" s="90" t="s">
        <v>12</v>
      </c>
      <c r="B24" s="91">
        <f>LSt(B2,B3,B4,B6,B7,B8,B9,B11,B12,B13,B14,B15,B16,B18,B19,B20,B17,B5,B10,0)</f>
        <v>0</v>
      </c>
      <c r="C24" s="72" t="s">
        <v>0</v>
      </c>
      <c r="D24" s="29"/>
      <c r="E24" s="26" t="s">
        <v>33</v>
      </c>
      <c r="H24"/>
      <c r="I24"/>
      <c r="J24"/>
      <c r="K24"/>
    </row>
    <row r="25" spans="1:11" ht="12.75">
      <c r="A25" s="90" t="s">
        <v>7</v>
      </c>
      <c r="B25" s="91">
        <f>LSt(B2,B3,B4,B6,B7,B8,B9,B11,B12,B13,B14,B15,B16,B18,B19,B20,B17,B5,B10,1)</f>
        <v>0</v>
      </c>
      <c r="C25" s="72" t="s">
        <v>0</v>
      </c>
      <c r="D25" s="29"/>
      <c r="E25" s="30" t="s">
        <v>34</v>
      </c>
      <c r="H25"/>
      <c r="I25"/>
      <c r="J25"/>
      <c r="K25"/>
    </row>
    <row r="26" spans="1:11" ht="12.75">
      <c r="A26" s="90" t="s">
        <v>8</v>
      </c>
      <c r="B26" s="91">
        <f>LSt(B2,B3,B4,B6,B7,B8,B9,B11,B12,B13,B14,B15,B16,B18,B19,B20,B17,B5,B10,2)</f>
        <v>0</v>
      </c>
      <c r="C26" s="72" t="s">
        <v>0</v>
      </c>
      <c r="D26" s="29"/>
      <c r="E26" s="30" t="s">
        <v>30</v>
      </c>
      <c r="H26"/>
      <c r="I26"/>
      <c r="J26"/>
      <c r="K26"/>
    </row>
    <row r="27" spans="1:11" ht="12.75">
      <c r="A27" s="90" t="str">
        <f>IF(B17=0,"9,3% Rentenversicherung","Rentenversicherung")</f>
        <v>9,3% Rentenversicherung</v>
      </c>
      <c r="B27" s="91">
        <f>LSt(B2,B3,B4,B6,B7,B8,B9,B11,B12,B13,B14,B15,B16,B18,B19,B20,B17,B5,B10,3)</f>
        <v>0</v>
      </c>
      <c r="C27" s="72" t="s">
        <v>0</v>
      </c>
      <c r="D27" s="29"/>
      <c r="E27" s="30" t="s">
        <v>36</v>
      </c>
      <c r="H27"/>
      <c r="I27"/>
      <c r="J27"/>
      <c r="K27"/>
    </row>
    <row r="28" spans="1:11" ht="12.75">
      <c r="A28" s="90" t="str">
        <f>IF(B17=1,"Krankenversicherung",IF(B9=0,"Private Krankenversicherung ohne Nachweis",IF(B9&lt;20,(B9/2)+B10/2&amp;"% Krankenversicherungsbeitrag (incl. Zusatzbeitrag)",IF(B12=0,"Eigenanteil an privater KV ohne AG-Zuschuss","Eigenanteil an privater KV mit AG-Zuschuss"))))</f>
        <v>7.95% Krankenversicherungsbeitrag (incl. Zusatzbeitrag)</v>
      </c>
      <c r="B28" s="91">
        <f>LSt(B2,B3,B4,B6,B7,B8,B9,B11,B12,B13,B14,B15,B16,B18,B19,B20,B17,B5,B10,4)</f>
        <v>0</v>
      </c>
      <c r="C28" s="72" t="s">
        <v>0</v>
      </c>
      <c r="D28" s="29"/>
      <c r="E28" s="30" t="s">
        <v>31</v>
      </c>
      <c r="F28" s="5"/>
      <c r="H28" s="4"/>
      <c r="I28"/>
      <c r="J28"/>
      <c r="K28"/>
    </row>
    <row r="29" spans="1:11" ht="12.75">
      <c r="A29" s="90" t="str">
        <f>IF(B17=1,"Pflegeversicherung",IF(B15=0,1.525,2.025)+IF(B13=0,0,0.35)&amp;"% Pflegeversicherung")</f>
        <v>1.875% Pflegeversicherung</v>
      </c>
      <c r="B29" s="91">
        <f>LSt(B2,B3,B4,B6,B7,B8,B9,B11,B12,B13,B14,B15,B16,B18,B19,B20,B17,B5,B10,5)</f>
        <v>0</v>
      </c>
      <c r="C29" s="72" t="s">
        <v>0</v>
      </c>
      <c r="D29" s="29"/>
      <c r="E29" s="32" t="s">
        <v>35</v>
      </c>
      <c r="F29" s="47"/>
      <c r="H29"/>
      <c r="I29"/>
      <c r="J29"/>
      <c r="K29"/>
    </row>
    <row r="30" spans="1:11" ht="12.75">
      <c r="A30" s="90" t="str">
        <f>IF(B17=0,"1,2% Arbeitslosenversicherung","Arbeitslosenversicherung")</f>
        <v>1,2% Arbeitslosenversicherung</v>
      </c>
      <c r="B30" s="91">
        <f>LSt(B2,B3,B4,B6,B7,B8,B9,B11,B12,B13,B14,B15,B16,B18,B19,B20,B17,B5,B10,6)</f>
        <v>0</v>
      </c>
      <c r="C30" s="72" t="s">
        <v>0</v>
      </c>
      <c r="D30" s="29"/>
      <c r="E30" s="30" t="s">
        <v>38</v>
      </c>
      <c r="G30" s="87"/>
      <c r="H30"/>
      <c r="I30"/>
      <c r="J30"/>
      <c r="K30"/>
    </row>
    <row r="31" spans="1:11" ht="12.75">
      <c r="A31" s="90"/>
      <c r="B31" s="91"/>
      <c r="C31" s="72"/>
      <c r="D31" s="29"/>
      <c r="E31" s="32" t="s">
        <v>39</v>
      </c>
      <c r="H31"/>
      <c r="I31"/>
      <c r="J31"/>
      <c r="K31"/>
    </row>
    <row r="32" spans="1:11" ht="12.75">
      <c r="A32" s="73" t="s">
        <v>25</v>
      </c>
      <c r="B32" s="71">
        <f>SUM(B24:B31)</f>
        <v>0</v>
      </c>
      <c r="C32" s="74"/>
      <c r="D32" s="27"/>
      <c r="E32" s="32" t="s">
        <v>40</v>
      </c>
      <c r="H32"/>
      <c r="I32"/>
      <c r="J32"/>
      <c r="K32"/>
    </row>
    <row r="33" spans="1:11" ht="12.75">
      <c r="A33" s="76" t="s">
        <v>9</v>
      </c>
      <c r="B33" s="77">
        <f>B2+B19-B32</f>
        <v>0</v>
      </c>
      <c r="C33" s="75" t="s">
        <v>0</v>
      </c>
      <c r="D33" s="29"/>
      <c r="E33" s="31"/>
      <c r="H33"/>
      <c r="I33"/>
      <c r="J33"/>
      <c r="K33"/>
    </row>
    <row r="34" spans="1:7" s="21" customFormat="1" ht="12.75">
      <c r="A34" s="49"/>
      <c r="B34" s="51"/>
      <c r="C34" s="50"/>
      <c r="D34" s="105" t="s">
        <v>55</v>
      </c>
      <c r="E34" s="106"/>
      <c r="F34" s="14"/>
      <c r="G34" s="14"/>
    </row>
    <row r="35" spans="1:11" ht="12.75">
      <c r="A35" s="96" t="s">
        <v>11</v>
      </c>
      <c r="B35" s="96"/>
      <c r="C35" s="34"/>
      <c r="D35" s="97" t="s">
        <v>50</v>
      </c>
      <c r="E35" s="98"/>
      <c r="H35"/>
      <c r="I35"/>
      <c r="J35"/>
      <c r="K35"/>
    </row>
    <row r="36" spans="1:11" ht="12.75">
      <c r="A36" s="99" t="s">
        <v>47</v>
      </c>
      <c r="B36" s="99"/>
      <c r="C36" s="35"/>
      <c r="D36" s="100" t="s">
        <v>48</v>
      </c>
      <c r="E36" s="101"/>
      <c r="H36"/>
      <c r="I36"/>
      <c r="J36"/>
      <c r="K36"/>
    </row>
    <row r="37" spans="1:11" ht="12.75">
      <c r="A37" s="14"/>
      <c r="B37" s="14"/>
      <c r="C37" s="14"/>
      <c r="D37" s="13"/>
      <c r="E37" s="15"/>
      <c r="H37"/>
      <c r="I37"/>
      <c r="J37"/>
      <c r="K37"/>
    </row>
    <row r="38" spans="1:11" ht="13.5" customHeight="1">
      <c r="A38" s="17"/>
      <c r="B38" s="17"/>
      <c r="C38" s="17"/>
      <c r="D38" s="17"/>
      <c r="E38" s="16"/>
      <c r="H38"/>
      <c r="I38"/>
      <c r="J38"/>
      <c r="K38"/>
    </row>
    <row r="39" spans="1:11" ht="12.75">
      <c r="A39" s="18"/>
      <c r="B39" s="18"/>
      <c r="C39" s="18"/>
      <c r="D39" s="18"/>
      <c r="E39" s="18"/>
      <c r="H39"/>
      <c r="I39"/>
      <c r="J39"/>
      <c r="K39"/>
    </row>
    <row r="40" spans="1:5" s="7" customFormat="1" ht="13.5" customHeight="1">
      <c r="A40"/>
      <c r="B40"/>
      <c r="C40"/>
      <c r="D40"/>
      <c r="E40"/>
    </row>
    <row r="41" spans="1:5" s="4" customFormat="1" ht="14.25" customHeight="1">
      <c r="A41"/>
      <c r="B41"/>
      <c r="C41"/>
      <c r="D41"/>
      <c r="E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</sheetData>
  <sheetProtection/>
  <mergeCells count="7">
    <mergeCell ref="D1:E2"/>
    <mergeCell ref="A35:B35"/>
    <mergeCell ref="D35:E35"/>
    <mergeCell ref="A36:B36"/>
    <mergeCell ref="D36:E36"/>
    <mergeCell ref="D6:E7"/>
    <mergeCell ref="D34:E34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"0,1,2,3,4,5,6,7,8,9,10,11,12,13,14,15,16,17,18"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5" r:id="rId1" display="http://www.parmentier.de/steuer/index.php"/>
    <hyperlink ref="D36:E36" r:id="rId2" display="parmentier.ffm@t-online.de"/>
    <hyperlink ref="D36" r:id="rId3" display="steuer@parmentier.de"/>
  </hyperlinks>
  <printOptions/>
  <pageMargins left="0.787401575" right="0.787401575" top="0.984251969" bottom="0.984251969" header="0.4921259845" footer="0.4921259845"/>
  <pageSetup horizontalDpi="300" verticalDpi="300" orientation="landscape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http://www.parmentier.ffm/steuer/lohnst10_netto.xls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2011</dc:title>
  <dc:subject>Lohnsteuer</dc:subject>
  <dc:creator>Wolfgang Parmentier</dc:creator>
  <cp:keywords>Lohnsteuer, Einkommensteuer</cp:keywords>
  <dc:description>mit Wunschnetto-Berechnung (Funktion Goal Seek)</dc:description>
  <cp:lastModifiedBy>johannesparmentier</cp:lastModifiedBy>
  <cp:lastPrinted>2004-11-21T11:40:14Z</cp:lastPrinted>
  <dcterms:created xsi:type="dcterms:W3CDTF">2004-01-15T08:43:41Z</dcterms:created>
  <dcterms:modified xsi:type="dcterms:W3CDTF">2022-05-29T19:17:17Z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