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workbookProtection lockStructure="1"/>
  <bookViews>
    <workbookView xWindow="65521" yWindow="65521" windowWidth="15420" windowHeight="7560" activeTab="0"/>
  </bookViews>
  <sheets>
    <sheet name="Stammdaten" sheetId="1" r:id="rId1"/>
    <sheet name="Gehaltsabrechnung" sheetId="2" r:id="rId2"/>
    <sheet name="Lohnkonto" sheetId="3" r:id="rId3"/>
    <sheet name="Anleitung" sheetId="4" r:id="rId4"/>
  </sheets>
  <definedNames>
    <definedName name="gebdatum">'Stammdaten'!$C$25</definedName>
    <definedName name="gewJahr">'Stammdaten'!$B$3</definedName>
  </definedNames>
  <calcPr fullCalcOnLoad="1"/>
</workbook>
</file>

<file path=xl/comments1.xml><?xml version="1.0" encoding="utf-8"?>
<comments xmlns="http://schemas.openxmlformats.org/spreadsheetml/2006/main">
  <authors>
    <author>Wolfgang</author>
    <author>Parmentier</author>
  </authors>
  <commentList>
    <comment ref="B17" authorId="0">
      <text>
        <r>
          <rPr>
            <sz val="9"/>
            <rFont val="Tahoma"/>
            <family val="2"/>
          </rPr>
          <t>Hier den Krankenversicherungsbeitragssatz 
eintragen (nur 14,0% und 14,6% erlaubt) bzw. die Prämie der privaten Krankenversicherung. Wird zur Berechnung der Sozialversicherungs-abgaben benötigt und zur Berechnung des Arbeitgeberzuschusses.
Freiwillig Versicherte: Bei (gesetzlichem) Arbeitgeberzuschuss Einstellung wie bei gesetzlich Krankenversicherten; ohne Arbeitgeberzuschuss Einstellung wie bei privat Versicherten.</t>
        </r>
      </text>
    </comment>
    <comment ref="B19" authorId="0">
      <text>
        <r>
          <rPr>
            <sz val="9"/>
            <rFont val="Tahoma"/>
            <family val="2"/>
          </rPr>
          <t>Der</t>
        </r>
        <r>
          <rPr>
            <b/>
            <sz val="9"/>
            <rFont val="Tahoma"/>
            <family val="2"/>
          </rPr>
          <t xml:space="preserve"> Basistarif</t>
        </r>
        <r>
          <rPr>
            <sz val="9"/>
            <rFont val="Tahoma"/>
            <family val="2"/>
          </rPr>
          <t xml:space="preserve"> ist bei</t>
        </r>
        <r>
          <rPr>
            <b/>
            <sz val="9"/>
            <rFont val="Tahoma"/>
            <family val="2"/>
          </rPr>
          <t xml:space="preserve"> privat Versicherten</t>
        </r>
        <r>
          <rPr>
            <sz val="9"/>
            <rFont val="Tahoma"/>
            <family val="2"/>
          </rPr>
          <t xml:space="preserve"> zur Berechnung der Vorsorgepauschale notwendig. Davon wird dann ein erniedrigter (0,67% +PV-Anteil)  Arbeitgeberzuschuss abgezogen (wenn angegeben).</t>
        </r>
        <r>
          <rPr>
            <sz val="8"/>
            <rFont val="Tahoma"/>
            <family val="2"/>
          </rPr>
          <t xml:space="preserve">
</t>
        </r>
      </text>
    </comment>
    <comment ref="B24" authorId="0">
      <text>
        <r>
          <rPr>
            <b/>
            <sz val="9"/>
            <rFont val="Tahoma"/>
            <family val="2"/>
          </rPr>
          <t>Kirchensteuersatz:</t>
        </r>
        <r>
          <rPr>
            <sz val="9"/>
            <rFont val="Tahoma"/>
            <family val="2"/>
          </rPr>
          <t xml:space="preserve"> in Baden-Württemberg und Bayern 8%, sonst 9%</t>
        </r>
        <r>
          <rPr>
            <sz val="8"/>
            <rFont val="Tahoma"/>
            <family val="2"/>
          </rPr>
          <t xml:space="preserve">
</t>
        </r>
      </text>
    </comment>
    <comment ref="B37" authorId="1">
      <text>
        <r>
          <rPr>
            <sz val="8"/>
            <rFont val="Tahoma"/>
            <family val="2"/>
          </rPr>
          <t xml:space="preserve">Werte bis 10 werden als Prozent (des Bemessungsbetrags Rentenversicherung), Werte darüber als Festbeträge übernommen.
</t>
        </r>
      </text>
    </comment>
  </commentList>
</comments>
</file>

<file path=xl/sharedStrings.xml><?xml version="1.0" encoding="utf-8"?>
<sst xmlns="http://schemas.openxmlformats.org/spreadsheetml/2006/main" count="230" uniqueCount="205">
  <si>
    <t>Stammdaten-Blatt:</t>
  </si>
  <si>
    <t>Lohnkonto-Blatt:</t>
  </si>
  <si>
    <t>Gehaltsabrechnung-Blatt:</t>
  </si>
  <si>
    <t xml:space="preserve">- Außer den gelb unterlegten sind die Zellen nicht zum Be-/Überschreiben. Die Werte werden mit Zellfunktionen z.B aus </t>
  </si>
  <si>
    <t xml:space="preserve">- Für die Lohnbesteuerung sind die entsprechenden Daten aus der Lohnsteuerkarte des Arbeitnehmers einzutragen. </t>
  </si>
  <si>
    <t>€</t>
  </si>
  <si>
    <t>Steuerklasse 1 - 6</t>
  </si>
  <si>
    <t>(Jahres)lohnsteuerfreibetrag auf LStKarte</t>
  </si>
  <si>
    <t>%</t>
  </si>
  <si>
    <t>Solidaritätszuschlag</t>
  </si>
  <si>
    <t>Kirchensteuer</t>
  </si>
  <si>
    <t>(Jahres)hinzurechnungsbetrag</t>
  </si>
  <si>
    <t>Gesamt</t>
  </si>
  <si>
    <t>Januar</t>
  </si>
  <si>
    <t>März</t>
  </si>
  <si>
    <t>April</t>
  </si>
  <si>
    <t>Juni</t>
  </si>
  <si>
    <t>Stunden Feiertage</t>
  </si>
  <si>
    <t>Stunden Sonntage</t>
  </si>
  <si>
    <t>Name:</t>
  </si>
  <si>
    <t>Strasse:</t>
  </si>
  <si>
    <t>PLZ/Ort:</t>
  </si>
  <si>
    <t>Kinder(lt. Lohnsteuerkarte)</t>
  </si>
  <si>
    <t>(Jahres)Lohnsteuerfreibetrag</t>
  </si>
  <si>
    <t>Fahrtgeld</t>
  </si>
  <si>
    <t>Auslagen-Erstattung</t>
  </si>
  <si>
    <t>Auszahlungsbetrag</t>
  </si>
  <si>
    <t xml:space="preserve">Ort: </t>
  </si>
  <si>
    <t xml:space="preserve">Strasse: </t>
  </si>
  <si>
    <t xml:space="preserve">Urlaubstage </t>
  </si>
  <si>
    <t xml:space="preserve">Resturlaub </t>
  </si>
  <si>
    <t>Mitarbeiter</t>
  </si>
  <si>
    <r>
      <t xml:space="preserve">Name: </t>
    </r>
    <r>
      <rPr>
        <sz val="10"/>
        <color indexed="22"/>
        <rFont val="Arial"/>
        <family val="2"/>
      </rPr>
      <t xml:space="preserve"> </t>
    </r>
  </si>
  <si>
    <t>Stunden Nachtschicht</t>
  </si>
  <si>
    <t>Stunden</t>
  </si>
  <si>
    <t>Zuschlag/Std.</t>
  </si>
  <si>
    <t>Zeitzuschläge</t>
  </si>
  <si>
    <t>Stunden n. Sonderver.</t>
  </si>
  <si>
    <t>Daten für die Lohnbesteuerung</t>
  </si>
  <si>
    <t>Monat</t>
  </si>
  <si>
    <r>
      <t xml:space="preserve">Kinderfreibetrag (0, </t>
    </r>
    <r>
      <rPr>
        <b/>
        <sz val="10"/>
        <rFont val="Arial"/>
        <family val="2"/>
      </rPr>
      <t>0.5</t>
    </r>
    <r>
      <rPr>
        <sz val="10"/>
        <rFont val="Arial"/>
        <family val="0"/>
      </rPr>
      <t xml:space="preserve">, 1, </t>
    </r>
    <r>
      <rPr>
        <b/>
        <sz val="10"/>
        <rFont val="Arial"/>
        <family val="2"/>
      </rPr>
      <t xml:space="preserve">1.5, </t>
    </r>
    <r>
      <rPr>
        <sz val="10"/>
        <rFont val="Arial"/>
        <family val="2"/>
      </rPr>
      <t>2.0</t>
    </r>
    <r>
      <rPr>
        <b/>
        <sz val="10"/>
        <rFont val="Arial"/>
        <family val="2"/>
      </rPr>
      <t>, 2.5</t>
    </r>
    <r>
      <rPr>
        <sz val="10"/>
        <rFont val="Arial"/>
        <family val="0"/>
      </rPr>
      <t xml:space="preserve"> usw)</t>
    </r>
  </si>
  <si>
    <t>%/€</t>
  </si>
  <si>
    <t>Arbeitgeberzuschuss nein=0, ja=1</t>
  </si>
  <si>
    <t>kinderlos u. über 23jährig (PflegeV)  nein=0 ja=1</t>
  </si>
  <si>
    <t>Arbeitsstelle in Ostdeutschland nein=0 ja=1</t>
  </si>
  <si>
    <t>Arbeitsstelle in Sachsen nein=0 ja=1</t>
  </si>
  <si>
    <t>Gehalt</t>
  </si>
  <si>
    <t>Urlaubsgeld</t>
  </si>
  <si>
    <t>Lohnkonto</t>
  </si>
  <si>
    <t xml:space="preserve">Mai </t>
  </si>
  <si>
    <t xml:space="preserve">Juli </t>
  </si>
  <si>
    <t>Lohnsteuer</t>
  </si>
  <si>
    <t>PV - AN</t>
  </si>
  <si>
    <t>RV - AG</t>
  </si>
  <si>
    <t>PV - AG</t>
  </si>
  <si>
    <t>AV - AG</t>
  </si>
  <si>
    <t>Einmalbezüge</t>
  </si>
  <si>
    <t>Steuerfreie Bezüge</t>
  </si>
  <si>
    <t>AV - AN</t>
  </si>
  <si>
    <t>Umlage 1</t>
  </si>
  <si>
    <t>BG-Beitrag</t>
  </si>
  <si>
    <t>Umlagen U2 (Mutterschaftsgeld - 100%)</t>
  </si>
  <si>
    <t>Beitrag Berufsgenossenschaft (z.B. GefTarifStelle 06)</t>
  </si>
  <si>
    <t>Buchungsdatum</t>
  </si>
  <si>
    <t>Datum:</t>
  </si>
  <si>
    <t>Umlagen U1 (Lohnfortzahlung im Krankheitsfall - 65%)</t>
  </si>
  <si>
    <t>= Eingabezellen</t>
  </si>
  <si>
    <t>Februar</t>
  </si>
  <si>
    <t>August</t>
  </si>
  <si>
    <t>September</t>
  </si>
  <si>
    <t>Oktober</t>
  </si>
  <si>
    <t>November</t>
  </si>
  <si>
    <t>Dezember</t>
  </si>
  <si>
    <t xml:space="preserve">Das Programm ist FreeWare und kann ganz oder in Teilen frei genutzt und auch verändert werden. </t>
  </si>
  <si>
    <t xml:space="preserve">  eines Eintrags 'Berechnen' erneut anklicken. </t>
  </si>
  <si>
    <t>- Beim Aufruf 'Berechnen'  im Blatt 'Gehaltsabrechnung' werden die errechneten Steuern und Sozialversicherungsbeiträge</t>
  </si>
  <si>
    <t xml:space="preserve">  sowie einige andere Werte aus der Gehaltsabrechnung in die jeweiligen Spalte des Monats, den man ausgewählt hat,</t>
  </si>
  <si>
    <t xml:space="preserve">  erneuten Aufruf von 'Berechnen'  überschrieben. Die Zellen der Monatsspalten enthalten keine Zellfunktionen, </t>
  </si>
  <si>
    <t xml:space="preserve">  können also jederzeit einfach gelöscht werde. Nur die Zellen der Spalte  'Gesamt' (grau unterlegt) enthalten die Summenformeln </t>
  </si>
  <si>
    <t xml:space="preserve">  und sollten deshalb nicht gelöscht werden.</t>
  </si>
  <si>
    <t>Stundenlohn</t>
  </si>
  <si>
    <t>=</t>
  </si>
  <si>
    <t>Erschwerniszulage</t>
  </si>
  <si>
    <t>L</t>
  </si>
  <si>
    <t>E</t>
  </si>
  <si>
    <t>LgV</t>
  </si>
  <si>
    <t xml:space="preserve">- Das Gehalt wird aus Stunden x Stundenlohn errechnet, wenn beide Felder nicht leer sind. Sonst Gehalt in Feld direkt </t>
  </si>
  <si>
    <t xml:space="preserve">  Vorteile sich nur steuer- und sozialversicherungspflichtig auswirken und nicht den Nettolohn beeinflussen, muss im </t>
  </si>
  <si>
    <t>Prämie</t>
  </si>
  <si>
    <r>
      <t>Umgestaltung</t>
    </r>
    <r>
      <rPr>
        <sz val="10"/>
        <rFont val="Arial"/>
        <family val="0"/>
      </rPr>
      <t xml:space="preserve"> des Blattes </t>
    </r>
    <r>
      <rPr>
        <b/>
        <sz val="10"/>
        <rFont val="Arial"/>
        <family val="2"/>
      </rPr>
      <t>Gehaltsabrechnung</t>
    </r>
  </si>
  <si>
    <r>
      <t xml:space="preserve">- Der Zellenbereich </t>
    </r>
    <r>
      <rPr>
        <b/>
        <sz val="10"/>
        <rFont val="Arial"/>
        <family val="2"/>
      </rPr>
      <t xml:space="preserve">steuerpflichtiges Brutto </t>
    </r>
    <r>
      <rPr>
        <sz val="10"/>
        <rFont val="Arial"/>
        <family val="2"/>
      </rPr>
      <t xml:space="preserve">kann nach eigenen Bedürfnissen umgestaltet werden. </t>
    </r>
    <r>
      <rPr>
        <b/>
        <sz val="10"/>
        <rFont val="Arial"/>
        <family val="2"/>
      </rPr>
      <t>Es dürfen aber keine Zeilen</t>
    </r>
    <r>
      <rPr>
        <sz val="10"/>
        <rFont val="Arial"/>
        <family val="2"/>
      </rPr>
      <t xml:space="preserve"> </t>
    </r>
  </si>
  <si>
    <t xml:space="preserve">  Zahlungen ersetzen. Auch kann man nicht benötigte Felder (aber nicht die Zeile!) löschen und z.B. nur den Bruttolohn in diesem</t>
  </si>
  <si>
    <t xml:space="preserve">  Hier wird nur die Zelle G49 (enhält Summenformel, gegebenfalls anpassen) vom Makro abgefragt.</t>
  </si>
  <si>
    <r>
      <t xml:space="preserve">  Bereich belassen (z.B. bei einer Beschäftigung in der Gleitzone). Gleiches gilt für den Zellbereich </t>
    </r>
    <r>
      <rPr>
        <b/>
        <sz val="10"/>
        <rFont val="Arial"/>
        <family val="2"/>
      </rPr>
      <t xml:space="preserve">steuerfreie Bezüge. </t>
    </r>
  </si>
  <si>
    <t xml:space="preserve">  z.B. weitere Felder für Sonderstundenvergütung einfügen bzw. die vorhandenen löschen oder mit anderen Einmal- bzw. laufenden</t>
  </si>
  <si>
    <t>Überstunden</t>
  </si>
  <si>
    <t>Spätarbeit</t>
  </si>
  <si>
    <t>Dienstwagen 1%</t>
  </si>
  <si>
    <t>Dienstwagen, Weg zur Arbeit</t>
  </si>
  <si>
    <t>Krankenversicherung</t>
  </si>
  <si>
    <t>1,5% Arbeitslosenversicherung</t>
  </si>
  <si>
    <t xml:space="preserve">Geburtsdatum </t>
  </si>
  <si>
    <t xml:space="preserve">Eintrittsdatum </t>
  </si>
  <si>
    <t>Steuerklasse</t>
  </si>
  <si>
    <t>Kumulierte Jahreswerte</t>
  </si>
  <si>
    <t>Ges. KV</t>
  </si>
  <si>
    <t>Ges. RV</t>
  </si>
  <si>
    <t>Ges. AV</t>
  </si>
  <si>
    <t>Sol.Zuschlag</t>
  </si>
  <si>
    <t>Ges. PV</t>
  </si>
  <si>
    <t>geltwerte Vorteile einmalig</t>
  </si>
  <si>
    <t>geltwerte Vorteile laufend</t>
  </si>
  <si>
    <t>Bruttolohn</t>
  </si>
  <si>
    <t>Bruttolohn (o. geltw.Vort.)</t>
  </si>
  <si>
    <t>Programm Formular Gehaltsabrechnung in EXCEL</t>
  </si>
  <si>
    <t>Lohn-/Gehaltsabrechnung</t>
  </si>
  <si>
    <t>________________________________________________________</t>
  </si>
  <si>
    <t>Einmalzahlungen</t>
  </si>
  <si>
    <t>Gesamt-Netto</t>
  </si>
  <si>
    <t>http://www.vorly.de/lohn-gehaltsabrechnung</t>
  </si>
  <si>
    <t xml:space="preserve">Betrag bar erhalten. </t>
  </si>
  <si>
    <t>Datum, Unterschrift</t>
  </si>
  <si>
    <t xml:space="preserve">  KV gegeben ist. </t>
  </si>
  <si>
    <r>
      <t xml:space="preserve">- Im Bereich </t>
    </r>
    <r>
      <rPr>
        <b/>
        <sz val="10"/>
        <rFont val="Arial"/>
        <family val="2"/>
      </rPr>
      <t>steuerfreie Bezüge</t>
    </r>
    <r>
      <rPr>
        <sz val="10"/>
        <rFont val="Arial"/>
        <family val="2"/>
      </rPr>
      <t xml:space="preserve"> ist die </t>
    </r>
    <r>
      <rPr>
        <b/>
        <sz val="10"/>
        <rFont val="Arial"/>
        <family val="2"/>
      </rPr>
      <t>Zeile 47 reserviert</t>
    </r>
    <r>
      <rPr>
        <sz val="10"/>
        <rFont val="Arial"/>
        <family val="2"/>
      </rPr>
      <t xml:space="preserve"> (wird überschrieben), wenn ein Arbeitgeberzuschuss zur privaten </t>
    </r>
  </si>
  <si>
    <r>
      <rPr>
        <sz val="8"/>
        <color indexed="10"/>
        <rFont val="Arial"/>
        <family val="2"/>
      </rPr>
      <t>Achtung!</t>
    </r>
    <r>
      <rPr>
        <sz val="8"/>
        <rFont val="Arial"/>
        <family val="2"/>
      </rPr>
      <t xml:space="preserve"> graue Zellen enthalten Summenformel, weiße Zellen können gelöscht werden!</t>
    </r>
  </si>
  <si>
    <t>Arbeitgeberanteile</t>
  </si>
  <si>
    <t>steuerfreie Bezüge</t>
  </si>
  <si>
    <t xml:space="preserve">  ermittelt wird. Die Differenz der beiden Werte ist der Steueranteil für die Einmalzalung. Bei mehreren Einmalzahlungen im</t>
  </si>
  <si>
    <t xml:space="preserve">  Jahr werden die schon abgerechneten Einmalzahlungen zur Jahreslohnsteuer addiert und davon die Steuer ermittelt und</t>
  </si>
  <si>
    <r>
      <t>- Der Lohnsteueranteil für eine</t>
    </r>
    <r>
      <rPr>
        <b/>
        <sz val="10"/>
        <rFont val="Arial"/>
        <family val="2"/>
      </rPr>
      <t xml:space="preserve"> Einmalzahlung </t>
    </r>
    <r>
      <rPr>
        <sz val="10"/>
        <rFont val="Arial"/>
        <family val="2"/>
      </rPr>
      <t xml:space="preserve">wird errechnet, indem die Jahreslohnsteuer mit und ohne Einmalzahlung  </t>
    </r>
  </si>
  <si>
    <r>
      <t xml:space="preserve">  zum anderen zusätzlich mit der aktuellen Einmalzahlung. </t>
    </r>
    <r>
      <rPr>
        <b/>
        <sz val="10"/>
        <rFont val="Arial"/>
        <family val="2"/>
      </rPr>
      <t>Die schon abgerechneten Einmalzahlungen übernimmt das</t>
    </r>
  </si>
  <si>
    <r>
      <t xml:space="preserve">Krankenversicherung % bzw. </t>
    </r>
    <r>
      <rPr>
        <sz val="10"/>
        <color indexed="60"/>
        <rFont val="Arial"/>
        <family val="2"/>
      </rPr>
      <t xml:space="preserve">PKV(incl.PflegeV) in € </t>
    </r>
  </si>
  <si>
    <r>
      <t>PKV Basistarif (incl. Pflegeversicherung)</t>
    </r>
    <r>
      <rPr>
        <sz val="10"/>
        <color indexed="12"/>
        <rFont val="Arial"/>
        <family val="2"/>
      </rPr>
      <t xml:space="preserve"> </t>
    </r>
    <r>
      <rPr>
        <sz val="8"/>
        <color indexed="12"/>
        <rFont val="Arial"/>
        <family val="2"/>
      </rPr>
      <t>im Monat</t>
    </r>
  </si>
  <si>
    <t>Kirchensteuer (0=keine)</t>
  </si>
  <si>
    <t>Geburtsdatum T.M.JJJJ</t>
  </si>
  <si>
    <t>Summe steuerfreie Bezüge</t>
  </si>
  <si>
    <t>Summe Abzüge</t>
  </si>
  <si>
    <t>rentenversichert  nein=0 ja=1</t>
  </si>
  <si>
    <t>arbeitslosenversichert nein=0 ja=1</t>
  </si>
  <si>
    <t xml:space="preserve">  Programm aus der Zelle C9 des Lohnkonto-Blatts. Sie müssen also dort stehen!</t>
  </si>
  <si>
    <r>
      <t xml:space="preserve">  gelöscht werden! </t>
    </r>
    <r>
      <rPr>
        <sz val="10"/>
        <rFont val="Arial"/>
        <family val="2"/>
      </rPr>
      <t xml:space="preserve">Die Zellen G17 bis G25 (und I17 bis I25) werden vom Makro abgefragt (dürfen leer sein). So kann man </t>
    </r>
  </si>
  <si>
    <r>
      <t xml:space="preserve">  </t>
    </r>
    <r>
      <rPr>
        <sz val="10"/>
        <rFont val="Arial"/>
        <family val="2"/>
      </rPr>
      <t>rechnet das Makro entsprechend den Regeln im Gleitzonenbereich. Es werden auch Einmalzahlungen berücksicht, wenn</t>
    </r>
  </si>
  <si>
    <t xml:space="preserve">ähnliches Arbeitsblatt zu finden unter: </t>
  </si>
  <si>
    <t xml:space="preserve">  rechts neben dem Betrag stehen Feld die entsprechende Lohnform dafür angegeben werden.</t>
  </si>
  <si>
    <t>Konto:</t>
  </si>
  <si>
    <t>BLZ:</t>
  </si>
  <si>
    <t>Bank:</t>
  </si>
  <si>
    <t>Vorschuss</t>
  </si>
  <si>
    <t xml:space="preserve">Betrag wird überwiesen auf: </t>
  </si>
  <si>
    <t>Summe Sonn-, Feiertags-, Nachtzuschläge</t>
  </si>
  <si>
    <t>Umlage 2</t>
  </si>
  <si>
    <t>SV-Brutto RV</t>
  </si>
  <si>
    <t>SV-Brutto KV</t>
  </si>
  <si>
    <t xml:space="preserve">- Die schon abgerechneten Einmalzahlungen übernimmt das Programm aus den Zellen 'Einmalzahlungen' des Lohnkonto-Blatts. </t>
  </si>
  <si>
    <t xml:space="preserve">  (ohne die Einmalzahlung des aktuellen Monats). </t>
  </si>
  <si>
    <t>- Einmalzahlungen in den Monaten Januar bis März, durch die der Monatslohn über die Krankenversicherungs-Bemessungsgrenze</t>
  </si>
  <si>
    <t xml:space="preserve">  steigt, sind dem Vorjahr zuzurechnen (Märzklausel). </t>
  </si>
  <si>
    <r>
      <t xml:space="preserve">Bruttoarbeitsentgelt </t>
    </r>
    <r>
      <rPr>
        <sz val="9"/>
        <rFont val="Arial"/>
        <family val="2"/>
      </rPr>
      <t>(ohne geldwerte Vorteile)</t>
    </r>
  </si>
  <si>
    <t xml:space="preserve">Krankheitstage </t>
  </si>
  <si>
    <t>weitere selbstrechnende Formulare unter: http://www.parmentier.de/formular.htm</t>
  </si>
  <si>
    <t>http://www.parmentier.de/steuer/formular.htm</t>
  </si>
  <si>
    <t xml:space="preserve">  eingeben. Da bei der Lohnsteuerberechnung zwischen laufenden und Einmalzahlungen unterschieden wird und die geldwerten</t>
  </si>
  <si>
    <t>Insolvenzumlage (0,15%)</t>
  </si>
  <si>
    <t xml:space="preserve">  eingetragen. Dies erfolgt mit einem Makro (Teil des Makro Gehaltsrechner 2013). Die jeweiligen Monatswerte werden beim </t>
  </si>
  <si>
    <r>
      <t xml:space="preserve">- </t>
    </r>
    <r>
      <rPr>
        <b/>
        <sz val="10"/>
        <rFont val="Arial"/>
        <family val="2"/>
      </rPr>
      <t>Minijob</t>
    </r>
    <r>
      <rPr>
        <sz val="10"/>
        <rFont val="Arial"/>
        <family val="0"/>
      </rPr>
      <t>: Bei geringfügiger Beschäftigung gibt Programm im Lohnkonto den pauschalen Arbeitgeberbeitrag (30% des Lohns) an.</t>
    </r>
  </si>
  <si>
    <t xml:space="preserve">  Bei privater Krankenkassen(mit)versicherung erniedrigt sich der pauschale Arbeitgeberbeitrag auf 17% (dazu beim Kranken-</t>
  </si>
  <si>
    <r>
      <t xml:space="preserve">- Berechnung in der Gleitzone: </t>
    </r>
    <r>
      <rPr>
        <sz val="10"/>
        <rFont val="Arial"/>
        <family val="2"/>
      </rPr>
      <t>Wenn die entsprechend Checkbox aktiviert ist und der Bruttolohn unter 850 € liegt,</t>
    </r>
  </si>
  <si>
    <t xml:space="preserve">  der Gesamtmonatslohn dann noch unter 850 € liegt. </t>
  </si>
  <si>
    <t>56068 Koblenz</t>
  </si>
  <si>
    <t>Hauptstraße 12</t>
  </si>
  <si>
    <r>
      <t>vom FA mitgeteilter Ehegattenfaktor</t>
    </r>
    <r>
      <rPr>
        <sz val="8"/>
        <color indexed="12"/>
        <rFont val="Arial"/>
        <family val="2"/>
      </rPr>
      <t xml:space="preserve"> (</t>
    </r>
    <r>
      <rPr>
        <sz val="8"/>
        <color indexed="10"/>
        <rFont val="Arial"/>
        <family val="2"/>
      </rPr>
      <t xml:space="preserve">nur bei StKl IV, </t>
    </r>
    <r>
      <rPr>
        <sz val="8"/>
        <color indexed="12"/>
        <rFont val="Arial"/>
        <family val="2"/>
      </rPr>
      <t>keiner=1,000</t>
    </r>
    <r>
      <rPr>
        <sz val="8"/>
        <color indexed="12"/>
        <rFont val="Arial"/>
        <family val="2"/>
      </rPr>
      <t>)</t>
    </r>
  </si>
  <si>
    <r>
      <t xml:space="preserve">Insolvenzumlage: </t>
    </r>
    <r>
      <rPr>
        <sz val="10"/>
        <rFont val="Arial"/>
        <family val="2"/>
      </rPr>
      <t>Zur Berechnung wird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das auf die monatliche Beitragsbemessungsgrenze der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Rentenversicherung</t>
    </r>
  </si>
  <si>
    <t xml:space="preserve"> begrenzte Bruttoarbeitsentgelt mit dem jeweiligen Prozentsatz (2013: 0,15%) multipliziert.</t>
  </si>
  <si>
    <t>(Jahres)lohnsteuerhinzurechnungsbetrag:</t>
  </si>
  <si>
    <t>(Jahres)lohnsteuerfreibetrag:</t>
  </si>
  <si>
    <t>Heinz Mustermann</t>
  </si>
  <si>
    <t xml:space="preserve">  kassenbeitragssatz eine 0 eintragen. Eigenanteil von 3,6% für eine Rentenanwartschaft sind ab 2013 für Neueinstellungen Pflicht!</t>
  </si>
  <si>
    <t xml:space="preserve">  Bei einem Monatslohn &lt; 175 € trägt der Arbeitnehmer 33,08 € - 15% d. Lohns als Rentenpflichtbeitrag. Programm berücksichtigt</t>
  </si>
  <si>
    <t xml:space="preserve">  jetzt auch, wenn der AN mit Lohnsteuerkarte arbeitet (-2% AG-Pauschale).</t>
  </si>
  <si>
    <t xml:space="preserve">  Zu berücksichtigen ist dabei, dass der (bei StKl 1-4) steuerfreie Lohn dann vom Finanzamt (Arbeitgeber muß Verdienst melden) </t>
  </si>
  <si>
    <t xml:space="preserve">  zu den anderen Einnahmen z.B. zur Rente dazugerechnet wird und dann doch nicht mehr steuerfrei ist. In den seltesten Fällen </t>
  </si>
  <si>
    <t xml:space="preserve">  ist beim Minijob ein Arbeiten auf Lohnsteuerkarte deshalb vorteilhaft (außer für den Arbeitgeber)</t>
  </si>
  <si>
    <t xml:space="preserve">  dem Stammdaten-Blatt übernommen, bzw. mit Makro aus dem Gehaltsrechner 2015-Makro hineingeschrieben. </t>
  </si>
  <si>
    <t xml:space="preserve">  Mit dem Button 'Berechnen' wird das Lohnsteuerberechnungs-Makro 2015 aufgerufen. Nach jedere Änderung </t>
  </si>
  <si>
    <t>steuer@parmentier.de</t>
  </si>
  <si>
    <t>Zusatzbeitrag zur Krankenversicherung %</t>
  </si>
  <si>
    <t>Zusatzbeitrag</t>
  </si>
  <si>
    <t>RV-pflichtig</t>
  </si>
  <si>
    <t>AV-pflichtig</t>
  </si>
  <si>
    <t>Daten f. Arbeitgeberabgaben. Für Minijob Umlagen festgelegt: U1=0,7%, U2=0,24%</t>
  </si>
  <si>
    <t>9,35% Rentenversicherung</t>
  </si>
  <si>
    <t>Steuer-Brutto</t>
  </si>
  <si>
    <t>KV- Zusatzbeitrag</t>
  </si>
  <si>
    <t>KV - AN</t>
  </si>
  <si>
    <t>Lohn-/Gehaltsabrechnung 2015</t>
  </si>
  <si>
    <t>KV - AG</t>
  </si>
  <si>
    <t>RV - AN</t>
  </si>
  <si>
    <t>Kinderfreibetrag, das Kindergeld und der Kinderzuschlag rückwirkend zum 1. Januar 2015 verändert. Diese Änderung wird</t>
  </si>
  <si>
    <t>im Dezember berücksichtigt und die Differenz von der Lohn- und Kirchensteuer sowie dem Soli im Dezember abgezogen.</t>
  </si>
  <si>
    <t>Das Programm rechnet mit den Werten, welche im Lohnkonto hinterlegt sind. Die Zahlenwerte von Januar bis November können</t>
  </si>
  <si>
    <t xml:space="preserve">einfach in das neue Formular kopiert werden. Dadurch, dass mit den tatsächlichen monatlichen Zahlungen gerechnet wird, kann es </t>
  </si>
  <si>
    <t>auch bei im jeden Monat gleichen Lohn zu Abweicheungen im Centbereich im Vergleich zur Berechnung auf der Seite des BMF</t>
  </si>
  <si>
    <t>kommen. Diese Unterschiede lassen sich leider nicht ganz vermeiden.</t>
  </si>
  <si>
    <r>
      <t xml:space="preserve">Diese Version berücksichtigt den </t>
    </r>
    <r>
      <rPr>
        <sz val="10"/>
        <color indexed="10"/>
        <rFont val="Arial"/>
        <family val="2"/>
      </rPr>
      <t>PAP Dez 2015 vom 8. 9. 2015.</t>
    </r>
    <r>
      <rPr>
        <sz val="10"/>
        <rFont val="Arial"/>
        <family val="0"/>
      </rPr>
      <t xml:space="preserve"> Durch das KiFBG wurde der Grundfreibetrags, der </t>
    </r>
  </si>
  <si>
    <t>Version 04.01.2016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</si>
</sst>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\€"/>
    <numFmt numFmtId="173" formatCode="dd/mm"/>
    <numFmt numFmtId="174" formatCode="0.000"/>
    <numFmt numFmtId="175" formatCode="ddd"/>
    <numFmt numFmtId="176" formatCode="yyyy"/>
    <numFmt numFmtId="177" formatCode="[hh]:mm"/>
    <numFmt numFmtId="178" formatCode="_-* #,##0.00\ [$€-1]_-;\-* #,##0.00\ [$€-1]_-;_-* &quot;-&quot;??\ [$€-1]_-"/>
    <numFmt numFmtId="179" formatCode="d/m/yyyy"/>
    <numFmt numFmtId="180" formatCode="h:mm"/>
    <numFmt numFmtId="181" formatCode="#,##0.00\ &quot;€&quot;"/>
    <numFmt numFmtId="182" formatCode="ddd\ \ \ dd/mmm"/>
    <numFmt numFmtId="183" formatCode="dd\ ddd"/>
    <numFmt numFmtId="184" formatCode="d/m"/>
    <numFmt numFmtId="185" formatCode="d/\ mmm/\ yyyy"/>
    <numFmt numFmtId="186" formatCode="0.0"/>
    <numFmt numFmtId="187" formatCode="#,##0_ ;\-#,##0\ "/>
    <numFmt numFmtId="188" formatCode="#,##0.00\ _€"/>
    <numFmt numFmtId="189" formatCode="#,##0.00\ [$€-1];\-#,##0.00\ [$€-1]"/>
    <numFmt numFmtId="190" formatCode="[h]:mm"/>
    <numFmt numFmtId="191" formatCode="#,##0.00_ ;\-#,##0.00\ "/>
    <numFmt numFmtId="192" formatCode="#,##0.000_ ;\-#,##0.000\ "/>
    <numFmt numFmtId="193" formatCode="[$-407]dddd\,\ d\.\ mmmm\ yyyy"/>
    <numFmt numFmtId="194" formatCode="&quot;Ja&quot;;&quot;Ja&quot;;&quot;Nein&quot;"/>
    <numFmt numFmtId="195" formatCode="&quot;Wahr&quot;;&quot;Wahr&quot;;&quot;Falsch&quot;"/>
    <numFmt numFmtId="196" formatCode="&quot;Ein&quot;;&quot;Ein&quot;;&quot;Aus&quot;"/>
    <numFmt numFmtId="197" formatCode="[$€-2]\ #,##0.00_);[Red]\([$€-2]\ #,##0.00\)"/>
    <numFmt numFmtId="198" formatCode="_-* #,##0.00\ [$€-1]_-;\-* #,##0.00\ [$€-1]_-;_-* &quot;-&quot;??\ [$€-1]_-;_-@_-"/>
  </numFmts>
  <fonts count="7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color indexed="16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8"/>
      <color indexed="16"/>
      <name val="Arial"/>
      <family val="2"/>
    </font>
    <font>
      <sz val="8"/>
      <name val="Arial"/>
      <family val="2"/>
    </font>
    <font>
      <b/>
      <sz val="10"/>
      <color indexed="53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Tahoma"/>
      <family val="2"/>
    </font>
    <font>
      <b/>
      <sz val="8"/>
      <color indexed="10"/>
      <name val="Arial Narrow"/>
      <family val="2"/>
    </font>
    <font>
      <sz val="10"/>
      <color indexed="60"/>
      <name val="Arial"/>
      <family val="2"/>
    </font>
    <font>
      <sz val="10"/>
      <color indexed="41"/>
      <name val="Arial"/>
      <family val="2"/>
    </font>
    <font>
      <sz val="9"/>
      <name val="Arial"/>
      <family val="2"/>
    </font>
    <font>
      <b/>
      <sz val="12"/>
      <color indexed="48"/>
      <name val="Arial"/>
      <family val="2"/>
    </font>
    <font>
      <b/>
      <sz val="16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9"/>
      <color indexed="48"/>
      <name val="Arial"/>
      <family val="2"/>
    </font>
    <font>
      <sz val="6"/>
      <name val="Arial"/>
      <family val="2"/>
    </font>
    <font>
      <sz val="7"/>
      <color indexed="62"/>
      <name val="Arial"/>
      <family val="2"/>
    </font>
    <font>
      <sz val="8"/>
      <color indexed="62"/>
      <name val="Arial"/>
      <family val="2"/>
    </font>
    <font>
      <sz val="10"/>
      <name val="Courier New"/>
      <family val="3"/>
    </font>
    <font>
      <u val="single"/>
      <sz val="9"/>
      <color indexed="12"/>
      <name val="Arial"/>
      <family val="2"/>
    </font>
    <font>
      <b/>
      <sz val="10"/>
      <name val="Courier New"/>
      <family val="3"/>
    </font>
    <font>
      <b/>
      <sz val="9"/>
      <name val="Courier New"/>
      <family val="3"/>
    </font>
    <font>
      <sz val="9"/>
      <name val="Courier New"/>
      <family val="3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52"/>
      <name val="Arial"/>
      <family val="2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b/>
      <sz val="9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6" borderId="2" applyNumberFormat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27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6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15" fillId="32" borderId="9">
      <alignment horizontal="center" vertical="center" wrapText="1"/>
      <protection hidden="1"/>
    </xf>
    <xf numFmtId="0" fontId="70" fillId="33" borderId="10" applyNumberFormat="0" applyAlignment="0" applyProtection="0"/>
  </cellStyleXfs>
  <cellXfs count="323">
    <xf numFmtId="0" fontId="0" fillId="0" borderId="0" xfId="0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179" fontId="0" fillId="34" borderId="0" xfId="0" applyNumberFormat="1" applyFill="1" applyAlignment="1">
      <alignment/>
    </xf>
    <xf numFmtId="0" fontId="0" fillId="34" borderId="0" xfId="0" applyFill="1" applyAlignment="1">
      <alignment horizontal="left" vertical="top"/>
    </xf>
    <xf numFmtId="179" fontId="10" fillId="34" borderId="0" xfId="0" applyNumberFormat="1" applyFont="1" applyFill="1" applyAlignment="1">
      <alignment horizontal="right"/>
    </xf>
    <xf numFmtId="0" fontId="10" fillId="34" borderId="0" xfId="0" applyFont="1" applyFill="1" applyAlignment="1">
      <alignment horizontal="right"/>
    </xf>
    <xf numFmtId="0" fontId="0" fillId="35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/>
    </xf>
    <xf numFmtId="0" fontId="13" fillId="36" borderId="0" xfId="0" applyFont="1" applyFill="1" applyAlignment="1">
      <alignment horizontal="center"/>
    </xf>
    <xf numFmtId="0" fontId="0" fillId="36" borderId="0" xfId="0" applyFill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>
      <alignment horizontal="right"/>
    </xf>
    <xf numFmtId="0" fontId="0" fillId="36" borderId="0" xfId="0" applyFill="1" applyAlignment="1">
      <alignment horizontal="left" vertical="top"/>
    </xf>
    <xf numFmtId="0" fontId="13" fillId="36" borderId="0" xfId="0" applyFont="1" applyFill="1" applyAlignment="1">
      <alignment/>
    </xf>
    <xf numFmtId="0" fontId="4" fillId="36" borderId="0" xfId="0" applyFont="1" applyFill="1" applyAlignment="1">
      <alignment horizontal="center"/>
    </xf>
    <xf numFmtId="0" fontId="10" fillId="36" borderId="0" xfId="0" applyFont="1" applyFill="1" applyAlignment="1">
      <alignment horizontal="left"/>
    </xf>
    <xf numFmtId="0" fontId="13" fillId="36" borderId="0" xfId="0" applyFont="1" applyFill="1" applyAlignment="1" applyProtection="1">
      <alignment/>
      <protection/>
    </xf>
    <xf numFmtId="0" fontId="0" fillId="36" borderId="0" xfId="0" applyFill="1" applyBorder="1" applyAlignment="1">
      <alignment/>
    </xf>
    <xf numFmtId="14" fontId="17" fillId="36" borderId="0" xfId="0" applyNumberFormat="1" applyFont="1" applyFill="1" applyBorder="1" applyAlignment="1">
      <alignment horizontal="center"/>
    </xf>
    <xf numFmtId="0" fontId="17" fillId="36" borderId="0" xfId="0" applyFont="1" applyFill="1" applyBorder="1" applyAlignment="1">
      <alignment/>
    </xf>
    <xf numFmtId="0" fontId="0" fillId="36" borderId="0" xfId="0" applyFill="1" applyBorder="1" applyAlignment="1">
      <alignment horizontal="center"/>
    </xf>
    <xf numFmtId="0" fontId="17" fillId="36" borderId="0" xfId="0" applyFont="1" applyFill="1" applyBorder="1" applyAlignment="1" applyProtection="1">
      <alignment/>
      <protection/>
    </xf>
    <xf numFmtId="179" fontId="0" fillId="36" borderId="0" xfId="0" applyNumberFormat="1" applyFill="1" applyAlignment="1">
      <alignment/>
    </xf>
    <xf numFmtId="0" fontId="3" fillId="36" borderId="0" xfId="49" applyFill="1" applyBorder="1" applyAlignment="1" applyProtection="1">
      <alignment horizontal="center"/>
      <protection/>
    </xf>
    <xf numFmtId="0" fontId="1" fillId="36" borderId="0" xfId="0" applyFont="1" applyFill="1" applyBorder="1" applyAlignment="1">
      <alignment/>
    </xf>
    <xf numFmtId="179" fontId="17" fillId="36" borderId="0" xfId="0" applyNumberFormat="1" applyFont="1" applyFill="1" applyBorder="1" applyAlignment="1" applyProtection="1">
      <alignment horizontal="right"/>
      <protection/>
    </xf>
    <xf numFmtId="179" fontId="0" fillId="36" borderId="0" xfId="0" applyNumberFormat="1" applyFill="1" applyAlignment="1">
      <alignment horizontal="right"/>
    </xf>
    <xf numFmtId="0" fontId="1" fillId="36" borderId="0" xfId="0" applyFont="1" applyFill="1" applyAlignment="1">
      <alignment/>
    </xf>
    <xf numFmtId="0" fontId="0" fillId="36" borderId="0" xfId="0" applyNumberFormat="1" applyFill="1" applyAlignment="1">
      <alignment/>
    </xf>
    <xf numFmtId="176" fontId="11" fillId="36" borderId="0" xfId="0" applyNumberFormat="1" applyFont="1" applyFill="1" applyAlignment="1">
      <alignment/>
    </xf>
    <xf numFmtId="179" fontId="10" fillId="36" borderId="0" xfId="0" applyNumberFormat="1" applyFont="1" applyFill="1" applyAlignment="1">
      <alignment horizontal="right"/>
    </xf>
    <xf numFmtId="0" fontId="11" fillId="36" borderId="0" xfId="0" applyFont="1" applyFill="1" applyAlignment="1">
      <alignment/>
    </xf>
    <xf numFmtId="179" fontId="18" fillId="36" borderId="0" xfId="0" applyNumberFormat="1" applyFont="1" applyFill="1" applyAlignment="1" applyProtection="1">
      <alignment horizontal="right"/>
      <protection/>
    </xf>
    <xf numFmtId="179" fontId="18" fillId="36" borderId="0" xfId="0" applyNumberFormat="1" applyFont="1" applyFill="1" applyAlignment="1">
      <alignment horizontal="right"/>
    </xf>
    <xf numFmtId="0" fontId="18" fillId="36" borderId="0" xfId="0" applyFont="1" applyFill="1" applyBorder="1" applyAlignment="1">
      <alignment/>
    </xf>
    <xf numFmtId="0" fontId="18" fillId="36" borderId="0" xfId="0" applyFont="1" applyFill="1" applyAlignment="1" applyProtection="1">
      <alignment horizontal="right"/>
      <protection/>
    </xf>
    <xf numFmtId="0" fontId="0" fillId="35" borderId="0" xfId="0" applyFill="1" applyBorder="1" applyAlignment="1" applyProtection="1">
      <alignment horizontal="right"/>
      <protection locked="0"/>
    </xf>
    <xf numFmtId="0" fontId="23" fillId="36" borderId="0" xfId="0" applyFont="1" applyFill="1" applyAlignment="1">
      <alignment horizontal="left"/>
    </xf>
    <xf numFmtId="0" fontId="5" fillId="36" borderId="0" xfId="0" applyFont="1" applyFill="1" applyBorder="1" applyAlignment="1">
      <alignment/>
    </xf>
    <xf numFmtId="0" fontId="0" fillId="36" borderId="0" xfId="0" applyFont="1" applyFill="1" applyAlignment="1">
      <alignment horizontal="center"/>
    </xf>
    <xf numFmtId="0" fontId="0" fillId="0" borderId="12" xfId="0" applyNumberFormat="1" applyBorder="1" applyAlignment="1">
      <alignment/>
    </xf>
    <xf numFmtId="174" fontId="6" fillId="0" borderId="12" xfId="0" applyNumberFormat="1" applyFont="1" applyBorder="1" applyAlignment="1">
      <alignment/>
    </xf>
    <xf numFmtId="0" fontId="0" fillId="37" borderId="9" xfId="0" applyFill="1" applyBorder="1" applyAlignment="1">
      <alignment horizontal="center"/>
    </xf>
    <xf numFmtId="2" fontId="0" fillId="0" borderId="12" xfId="0" applyNumberForma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left"/>
    </xf>
    <xf numFmtId="179" fontId="0" fillId="0" borderId="12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38" borderId="9" xfId="0" applyFill="1" applyBorder="1" applyAlignment="1">
      <alignment/>
    </xf>
    <xf numFmtId="0" fontId="12" fillId="39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8" fillId="37" borderId="9" xfId="0" applyFont="1" applyFill="1" applyBorder="1" applyAlignment="1">
      <alignment horizontal="left"/>
    </xf>
    <xf numFmtId="0" fontId="0" fillId="0" borderId="0" xfId="0" applyAlignment="1">
      <alignment horizontal="left" vertical="top"/>
    </xf>
    <xf numFmtId="0" fontId="0" fillId="37" borderId="0" xfId="0" applyFill="1" applyAlignment="1">
      <alignment/>
    </xf>
    <xf numFmtId="0" fontId="0" fillId="37" borderId="0" xfId="0" applyFill="1" applyAlignment="1">
      <alignment/>
    </xf>
    <xf numFmtId="0" fontId="0" fillId="37" borderId="0" xfId="0" applyFill="1" applyAlignment="1">
      <alignment wrapText="1"/>
    </xf>
    <xf numFmtId="0" fontId="0" fillId="37" borderId="0" xfId="0" applyFill="1" applyAlignment="1">
      <alignment horizontal="left" vertical="top"/>
    </xf>
    <xf numFmtId="0" fontId="1" fillId="37" borderId="0" xfId="0" applyFont="1" applyFill="1" applyAlignment="1">
      <alignment horizontal="left" vertical="top"/>
    </xf>
    <xf numFmtId="0" fontId="0" fillId="37" borderId="0" xfId="0" applyFill="1" applyAlignment="1" quotePrefix="1">
      <alignment horizontal="left" vertical="top"/>
    </xf>
    <xf numFmtId="0" fontId="5" fillId="37" borderId="0" xfId="0" applyFont="1" applyFill="1" applyAlignment="1">
      <alignment/>
    </xf>
    <xf numFmtId="0" fontId="24" fillId="0" borderId="0" xfId="0" applyFont="1" applyAlignment="1">
      <alignment/>
    </xf>
    <xf numFmtId="14" fontId="25" fillId="37" borderId="0" xfId="0" applyNumberFormat="1" applyFont="1" applyFill="1" applyAlignment="1">
      <alignment horizontal="center"/>
    </xf>
    <xf numFmtId="0" fontId="26" fillId="37" borderId="0" xfId="0" applyFont="1" applyFill="1" applyAlignment="1">
      <alignment/>
    </xf>
    <xf numFmtId="0" fontId="27" fillId="0" borderId="0" xfId="0" applyFont="1" applyFill="1" applyBorder="1" applyAlignment="1">
      <alignment horizontal="left"/>
    </xf>
    <xf numFmtId="0" fontId="0" fillId="36" borderId="0" xfId="0" applyFill="1" applyAlignment="1">
      <alignment horizontal="center" vertical="top"/>
    </xf>
    <xf numFmtId="0" fontId="9" fillId="36" borderId="0" xfId="0" applyFont="1" applyFill="1" applyBorder="1" applyAlignment="1">
      <alignment horizontal="right"/>
    </xf>
    <xf numFmtId="181" fontId="31" fillId="38" borderId="9" xfId="0" applyNumberFormat="1" applyFont="1" applyFill="1" applyBorder="1" applyAlignment="1" applyProtection="1">
      <alignment horizontal="center"/>
      <protection/>
    </xf>
    <xf numFmtId="0" fontId="20" fillId="35" borderId="0" xfId="0" applyFont="1" applyFill="1" applyAlignment="1" applyProtection="1">
      <alignment horizontal="centerContinuous"/>
      <protection/>
    </xf>
    <xf numFmtId="170" fontId="20" fillId="35" borderId="0" xfId="60" applyFont="1" applyFill="1" applyAlignment="1" applyProtection="1">
      <alignment horizontal="centerContinuous"/>
      <protection/>
    </xf>
    <xf numFmtId="0" fontId="0" fillId="35" borderId="0" xfId="0" applyFill="1" applyAlignment="1" applyProtection="1">
      <alignment/>
      <protection/>
    </xf>
    <xf numFmtId="0" fontId="29" fillId="35" borderId="0" xfId="0" applyFont="1" applyFill="1" applyAlignment="1" applyProtection="1">
      <alignment/>
      <protection/>
    </xf>
    <xf numFmtId="14" fontId="9" fillId="35" borderId="0" xfId="0" applyNumberFormat="1" applyFont="1" applyFill="1" applyAlignment="1" applyProtection="1">
      <alignment/>
      <protection/>
    </xf>
    <xf numFmtId="0" fontId="0" fillId="35" borderId="0" xfId="0" applyFill="1" applyAlignment="1" applyProtection="1">
      <alignment horizontal="center"/>
      <protection/>
    </xf>
    <xf numFmtId="170" fontId="0" fillId="35" borderId="0" xfId="60" applyFont="1" applyFill="1" applyAlignment="1" applyProtection="1">
      <alignment/>
      <protection/>
    </xf>
    <xf numFmtId="0" fontId="0" fillId="35" borderId="0" xfId="0" applyFill="1" applyAlignment="1" quotePrefix="1">
      <alignment/>
    </xf>
    <xf numFmtId="0" fontId="0" fillId="35" borderId="0" xfId="0" applyFont="1" applyFill="1" applyAlignment="1" applyProtection="1">
      <alignment/>
      <protection/>
    </xf>
    <xf numFmtId="0" fontId="27" fillId="35" borderId="0" xfId="0" applyFont="1" applyFill="1" applyAlignment="1" applyProtection="1">
      <alignment/>
      <protection locked="0"/>
    </xf>
    <xf numFmtId="0" fontId="0" fillId="35" borderId="0" xfId="0" applyFill="1" applyAlignment="1" applyProtection="1" quotePrefix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27" fillId="35" borderId="0" xfId="0" applyFont="1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 horizontal="left"/>
      <protection locked="0"/>
    </xf>
    <xf numFmtId="179" fontId="0" fillId="35" borderId="0" xfId="60" applyNumberFormat="1" applyFont="1" applyFill="1" applyAlignment="1" applyProtection="1">
      <alignment/>
      <protection/>
    </xf>
    <xf numFmtId="0" fontId="0" fillId="35" borderId="0" xfId="0" applyFont="1" applyFill="1" applyAlignment="1" applyProtection="1" quotePrefix="1">
      <alignment horizontal="right"/>
      <protection/>
    </xf>
    <xf numFmtId="179" fontId="31" fillId="35" borderId="9" xfId="60" applyNumberFormat="1" applyFont="1" applyFill="1" applyBorder="1" applyAlignment="1" applyProtection="1">
      <alignment horizontal="center"/>
      <protection/>
    </xf>
    <xf numFmtId="0" fontId="1" fillId="35" borderId="0" xfId="0" applyFont="1" applyFill="1" applyAlignment="1" applyProtection="1" quotePrefix="1">
      <alignment horizontal="right"/>
      <protection/>
    </xf>
    <xf numFmtId="0" fontId="0" fillId="35" borderId="0" xfId="0" applyFill="1" applyBorder="1" applyAlignment="1" applyProtection="1">
      <alignment/>
      <protection/>
    </xf>
    <xf numFmtId="0" fontId="31" fillId="35" borderId="9" xfId="0" applyFont="1" applyFill="1" applyBorder="1" applyAlignment="1" applyProtection="1">
      <alignment horizontal="center"/>
      <protection locked="0"/>
    </xf>
    <xf numFmtId="0" fontId="31" fillId="35" borderId="13" xfId="0" applyFont="1" applyFill="1" applyBorder="1" applyAlignment="1" applyProtection="1">
      <alignment horizontal="center"/>
      <protection locked="0"/>
    </xf>
    <xf numFmtId="44" fontId="31" fillId="35" borderId="9" xfId="0" applyNumberFormat="1" applyFont="1" applyFill="1" applyBorder="1" applyAlignment="1" applyProtection="1">
      <alignment horizontal="left"/>
      <protection locked="0"/>
    </xf>
    <xf numFmtId="0" fontId="0" fillId="35" borderId="0" xfId="0" applyFill="1" applyAlignment="1" applyProtection="1">
      <alignment horizontal="right"/>
      <protection/>
    </xf>
    <xf numFmtId="0" fontId="0" fillId="35" borderId="11" xfId="0" applyFill="1" applyBorder="1" applyAlignment="1" applyProtection="1">
      <alignment/>
      <protection/>
    </xf>
    <xf numFmtId="0" fontId="0" fillId="35" borderId="11" xfId="0" applyFill="1" applyBorder="1" applyAlignment="1" applyProtection="1">
      <alignment horizontal="center"/>
      <protection/>
    </xf>
    <xf numFmtId="170" fontId="31" fillId="35" borderId="11" xfId="60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 horizontal="center"/>
      <protection/>
    </xf>
    <xf numFmtId="0" fontId="9" fillId="35" borderId="0" xfId="0" applyFont="1" applyFill="1" applyBorder="1" applyAlignment="1" applyProtection="1">
      <alignment/>
      <protection/>
    </xf>
    <xf numFmtId="0" fontId="9" fillId="35" borderId="0" xfId="0" applyFont="1" applyFill="1" applyBorder="1" applyAlignment="1" applyProtection="1">
      <alignment horizontal="center"/>
      <protection/>
    </xf>
    <xf numFmtId="0" fontId="1" fillId="35" borderId="0" xfId="0" applyFont="1" applyFill="1" applyBorder="1" applyAlignment="1" applyProtection="1">
      <alignment/>
      <protection/>
    </xf>
    <xf numFmtId="0" fontId="1" fillId="35" borderId="0" xfId="0" applyFont="1" applyFill="1" applyBorder="1" applyAlignment="1" applyProtection="1">
      <alignment horizontal="center"/>
      <protection/>
    </xf>
    <xf numFmtId="0" fontId="0" fillId="35" borderId="14" xfId="0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 horizontal="center"/>
      <protection/>
    </xf>
    <xf numFmtId="178" fontId="0" fillId="35" borderId="0" xfId="47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 horizontal="left"/>
      <protection/>
    </xf>
    <xf numFmtId="186" fontId="0" fillId="35" borderId="0" xfId="0" applyNumberFormat="1" applyFont="1" applyFill="1" applyBorder="1" applyAlignment="1">
      <alignment/>
    </xf>
    <xf numFmtId="10" fontId="0" fillId="35" borderId="0" xfId="0" applyNumberFormat="1" applyFont="1" applyFill="1" applyBorder="1" applyAlignment="1" applyProtection="1">
      <alignment horizontal="left"/>
      <protection/>
    </xf>
    <xf numFmtId="0" fontId="9" fillId="35" borderId="11" xfId="0" applyFont="1" applyFill="1" applyBorder="1" applyAlignment="1" applyProtection="1">
      <alignment/>
      <protection/>
    </xf>
    <xf numFmtId="0" fontId="1" fillId="35" borderId="0" xfId="0" applyFont="1" applyFill="1" applyBorder="1" applyAlignment="1" applyProtection="1">
      <alignment/>
      <protection/>
    </xf>
    <xf numFmtId="0" fontId="1" fillId="35" borderId="0" xfId="0" applyFont="1" applyFill="1" applyBorder="1" applyAlignment="1" applyProtection="1">
      <alignment horizontal="center"/>
      <protection/>
    </xf>
    <xf numFmtId="178" fontId="31" fillId="35" borderId="0" xfId="47" applyFont="1" applyFill="1" applyBorder="1" applyAlignment="1" applyProtection="1">
      <alignment/>
      <protection/>
    </xf>
    <xf numFmtId="178" fontId="30" fillId="35" borderId="9" xfId="47" applyFont="1" applyFill="1" applyBorder="1" applyAlignment="1" applyProtection="1">
      <alignment/>
      <protection/>
    </xf>
    <xf numFmtId="0" fontId="18" fillId="35" borderId="0" xfId="0" applyFont="1" applyFill="1" applyAlignment="1" applyProtection="1">
      <alignment/>
      <protection/>
    </xf>
    <xf numFmtId="181" fontId="31" fillId="35" borderId="0" xfId="0" applyNumberFormat="1" applyFont="1" applyFill="1" applyBorder="1" applyAlignment="1" applyProtection="1">
      <alignment horizontal="center"/>
      <protection/>
    </xf>
    <xf numFmtId="0" fontId="0" fillId="37" borderId="15" xfId="0" applyFill="1" applyBorder="1" applyAlignment="1">
      <alignment horizontal="center"/>
    </xf>
    <xf numFmtId="0" fontId="28" fillId="36" borderId="0" xfId="49" applyFont="1" applyFill="1" applyAlignment="1" applyProtection="1">
      <alignment horizontal="right" vertical="center"/>
      <protection/>
    </xf>
    <xf numFmtId="0" fontId="1" fillId="36" borderId="16" xfId="0" applyFont="1" applyFill="1" applyBorder="1" applyAlignment="1">
      <alignment/>
    </xf>
    <xf numFmtId="0" fontId="0" fillId="37" borderId="17" xfId="0" applyFill="1" applyBorder="1" applyAlignment="1">
      <alignment/>
    </xf>
    <xf numFmtId="178" fontId="0" fillId="37" borderId="15" xfId="0" applyNumberFormat="1" applyFill="1" applyBorder="1" applyAlignment="1">
      <alignment horizontal="center"/>
    </xf>
    <xf numFmtId="0" fontId="6" fillId="37" borderId="17" xfId="0" applyFont="1" applyFill="1" applyBorder="1" applyAlignment="1">
      <alignment/>
    </xf>
    <xf numFmtId="178" fontId="6" fillId="37" borderId="15" xfId="0" applyNumberFormat="1" applyFont="1" applyFill="1" applyBorder="1" applyAlignment="1">
      <alignment horizontal="center"/>
    </xf>
    <xf numFmtId="0" fontId="0" fillId="37" borderId="18" xfId="0" applyFill="1" applyBorder="1" applyAlignment="1">
      <alignment horizontal="center"/>
    </xf>
    <xf numFmtId="0" fontId="0" fillId="37" borderId="19" xfId="0" applyFont="1" applyFill="1" applyBorder="1" applyAlignment="1">
      <alignment wrapText="1"/>
    </xf>
    <xf numFmtId="0" fontId="0" fillId="37" borderId="17" xfId="0" applyFont="1" applyFill="1" applyBorder="1" applyAlignment="1">
      <alignment/>
    </xf>
    <xf numFmtId="0" fontId="0" fillId="37" borderId="20" xfId="0" applyFont="1" applyFill="1" applyBorder="1" applyAlignment="1">
      <alignment/>
    </xf>
    <xf numFmtId="2" fontId="0" fillId="0" borderId="21" xfId="0" applyNumberFormat="1" applyFill="1" applyBorder="1" applyAlignment="1">
      <alignment/>
    </xf>
    <xf numFmtId="14" fontId="25" fillId="37" borderId="0" xfId="0" applyNumberFormat="1" applyFont="1" applyFill="1" applyAlignment="1">
      <alignment/>
    </xf>
    <xf numFmtId="186" fontId="31" fillId="38" borderId="9" xfId="0" applyNumberFormat="1" applyFont="1" applyFill="1" applyBorder="1" applyAlignment="1" applyProtection="1">
      <alignment horizontal="center"/>
      <protection/>
    </xf>
    <xf numFmtId="181" fontId="31" fillId="38" borderId="13" xfId="0" applyNumberFormat="1" applyFont="1" applyFill="1" applyBorder="1" applyAlignment="1" applyProtection="1">
      <alignment horizontal="center"/>
      <protection/>
    </xf>
    <xf numFmtId="186" fontId="31" fillId="38" borderId="13" xfId="0" applyNumberFormat="1" applyFont="1" applyFill="1" applyBorder="1" applyAlignment="1" applyProtection="1">
      <alignment horizontal="center"/>
      <protection/>
    </xf>
    <xf numFmtId="0" fontId="0" fillId="35" borderId="0" xfId="0" applyFont="1" applyFill="1" applyBorder="1" applyAlignment="1" applyProtection="1">
      <alignment vertical="top"/>
      <protection/>
    </xf>
    <xf numFmtId="0" fontId="18" fillId="35" borderId="0" xfId="0" applyFont="1" applyFill="1" applyAlignment="1" applyProtection="1">
      <alignment horizontal="right"/>
      <protection/>
    </xf>
    <xf numFmtId="178" fontId="30" fillId="35" borderId="0" xfId="47" applyFont="1" applyFill="1" applyBorder="1" applyAlignment="1" applyProtection="1">
      <alignment/>
      <protection/>
    </xf>
    <xf numFmtId="0" fontId="0" fillId="37" borderId="0" xfId="0" applyFont="1" applyFill="1" applyAlignment="1">
      <alignment horizontal="left" vertical="top"/>
    </xf>
    <xf numFmtId="0" fontId="0" fillId="37" borderId="0" xfId="0" applyFont="1" applyFill="1" applyAlignment="1" quotePrefix="1">
      <alignment horizontal="left" vertical="top"/>
    </xf>
    <xf numFmtId="0" fontId="1" fillId="38" borderId="0" xfId="0" applyFont="1" applyFill="1" applyAlignment="1">
      <alignment horizontal="left" vertical="top"/>
    </xf>
    <xf numFmtId="0" fontId="9" fillId="36" borderId="0" xfId="0" applyFont="1" applyFill="1" applyAlignment="1">
      <alignment horizontal="right"/>
    </xf>
    <xf numFmtId="0" fontId="3" fillId="36" borderId="0" xfId="49" applyFill="1" applyAlignment="1" applyProtection="1">
      <alignment horizontal="center" vertical="top"/>
      <protection/>
    </xf>
    <xf numFmtId="0" fontId="0" fillId="36" borderId="0" xfId="0" applyFill="1" applyAlignment="1">
      <alignment horizontal="center"/>
    </xf>
    <xf numFmtId="0" fontId="28" fillId="36" borderId="0" xfId="49" applyFont="1" applyFill="1" applyAlignment="1" applyProtection="1">
      <alignment horizontal="left" vertical="center"/>
      <protection/>
    </xf>
    <xf numFmtId="192" fontId="31" fillId="35" borderId="9" xfId="0" applyNumberFormat="1" applyFont="1" applyFill="1" applyBorder="1" applyAlignment="1" applyProtection="1">
      <alignment horizontal="center"/>
      <protection locked="0"/>
    </xf>
    <xf numFmtId="10" fontId="31" fillId="35" borderId="9" xfId="0" applyNumberFormat="1" applyFont="1" applyFill="1" applyBorder="1" applyAlignment="1" applyProtection="1">
      <alignment horizontal="center"/>
      <protection locked="0"/>
    </xf>
    <xf numFmtId="0" fontId="23" fillId="35" borderId="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0" fillId="35" borderId="0" xfId="0" applyFill="1" applyBorder="1" applyAlignment="1">
      <alignment horizontal="right"/>
    </xf>
    <xf numFmtId="0" fontId="0" fillId="35" borderId="0" xfId="0" applyFill="1" applyAlignment="1">
      <alignment horizontal="left" vertical="top"/>
    </xf>
    <xf numFmtId="0" fontId="0" fillId="35" borderId="0" xfId="0" applyFont="1" applyFill="1" applyBorder="1" applyAlignment="1">
      <alignment horizontal="right"/>
    </xf>
    <xf numFmtId="0" fontId="7" fillId="35" borderId="0" xfId="0" applyFont="1" applyFill="1" applyAlignment="1">
      <alignment/>
    </xf>
    <xf numFmtId="0" fontId="1" fillId="35" borderId="0" xfId="0" applyFont="1" applyFill="1" applyAlignment="1">
      <alignment horizontal="center" vertical="top"/>
    </xf>
    <xf numFmtId="0" fontId="0" fillId="35" borderId="0" xfId="0" applyFill="1" applyAlignment="1">
      <alignment horizontal="center"/>
    </xf>
    <xf numFmtId="0" fontId="0" fillId="35" borderId="0" xfId="0" applyFill="1" applyAlignment="1">
      <alignment horizontal="left" vertical="center"/>
    </xf>
    <xf numFmtId="0" fontId="9" fillId="35" borderId="0" xfId="0" applyFont="1" applyFill="1" applyBorder="1" applyAlignment="1">
      <alignment horizontal="right"/>
    </xf>
    <xf numFmtId="0" fontId="9" fillId="35" borderId="0" xfId="0" applyFont="1" applyFill="1" applyAlignment="1">
      <alignment horizontal="right"/>
    </xf>
    <xf numFmtId="179" fontId="31" fillId="38" borderId="22" xfId="60" applyNumberFormat="1" applyFont="1" applyFill="1" applyBorder="1" applyAlignment="1" applyProtection="1">
      <alignment horizontal="center"/>
      <protection/>
    </xf>
    <xf numFmtId="1" fontId="31" fillId="38" borderId="9" xfId="60" applyNumberFormat="1" applyFont="1" applyFill="1" applyBorder="1" applyAlignment="1" applyProtection="1">
      <alignment horizontal="center"/>
      <protection/>
    </xf>
    <xf numFmtId="0" fontId="0" fillId="35" borderId="0" xfId="0" applyFont="1" applyFill="1" applyBorder="1" applyAlignment="1" applyProtection="1">
      <alignment horizontal="right"/>
      <protection locked="0"/>
    </xf>
    <xf numFmtId="181" fontId="0" fillId="35" borderId="0" xfId="0" applyNumberFormat="1" applyFill="1" applyAlignment="1" applyProtection="1">
      <alignment/>
      <protection/>
    </xf>
    <xf numFmtId="0" fontId="34" fillId="35" borderId="0" xfId="0" applyFont="1" applyFill="1" applyBorder="1" applyAlignment="1" applyProtection="1">
      <alignment/>
      <protection/>
    </xf>
    <xf numFmtId="178" fontId="30" fillId="35" borderId="0" xfId="47" applyFont="1" applyFill="1" applyBorder="1" applyAlignment="1" applyProtection="1">
      <alignment/>
      <protection locked="0"/>
    </xf>
    <xf numFmtId="0" fontId="9" fillId="35" borderId="14" xfId="0" applyFont="1" applyFill="1" applyBorder="1" applyAlignment="1" applyProtection="1">
      <alignment horizontal="center"/>
      <protection/>
    </xf>
    <xf numFmtId="0" fontId="0" fillId="35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178" fontId="31" fillId="35" borderId="0" xfId="47" applyFont="1" applyFill="1" applyBorder="1" applyAlignment="1" applyProtection="1">
      <alignment/>
      <protection locked="0"/>
    </xf>
    <xf numFmtId="178" fontId="0" fillId="35" borderId="0" xfId="0" applyNumberFormat="1" applyFill="1" applyBorder="1" applyAlignment="1">
      <alignment/>
    </xf>
    <xf numFmtId="0" fontId="7" fillId="35" borderId="0" xfId="0" applyFont="1" applyFill="1" applyBorder="1" applyAlignment="1" applyProtection="1">
      <alignment horizontal="center" vertical="center"/>
      <protection/>
    </xf>
    <xf numFmtId="0" fontId="7" fillId="35" borderId="0" xfId="0" applyFont="1" applyFill="1" applyBorder="1" applyAlignment="1">
      <alignment horizontal="center" vertical="center"/>
    </xf>
    <xf numFmtId="0" fontId="9" fillId="35" borderId="23" xfId="0" applyFont="1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25" xfId="0" applyFill="1" applyBorder="1" applyAlignment="1">
      <alignment/>
    </xf>
    <xf numFmtId="0" fontId="9" fillId="35" borderId="24" xfId="0" applyFont="1" applyFill="1" applyBorder="1" applyAlignment="1">
      <alignment/>
    </xf>
    <xf numFmtId="0" fontId="18" fillId="35" borderId="0" xfId="0" applyFont="1" applyFill="1" applyBorder="1" applyAlignment="1" applyProtection="1">
      <alignment horizontal="right"/>
      <protection/>
    </xf>
    <xf numFmtId="0" fontId="18" fillId="35" borderId="0" xfId="0" applyFont="1" applyFill="1" applyBorder="1" applyAlignment="1" applyProtection="1">
      <alignment/>
      <protection locked="0"/>
    </xf>
    <xf numFmtId="0" fontId="18" fillId="35" borderId="11" xfId="0" applyFont="1" applyFill="1" applyBorder="1" applyAlignment="1" applyProtection="1">
      <alignment/>
      <protection/>
    </xf>
    <xf numFmtId="0" fontId="18" fillId="35" borderId="14" xfId="0" applyFont="1" applyFill="1" applyBorder="1" applyAlignment="1" applyProtection="1">
      <alignment horizontal="center"/>
      <protection/>
    </xf>
    <xf numFmtId="0" fontId="18" fillId="35" borderId="0" xfId="0" applyFont="1" applyFill="1" applyBorder="1" applyAlignment="1" applyProtection="1">
      <alignment/>
      <protection/>
    </xf>
    <xf numFmtId="0" fontId="18" fillId="35" borderId="9" xfId="0" applyFont="1" applyFill="1" applyBorder="1" applyAlignment="1" applyProtection="1">
      <alignment horizontal="center"/>
      <protection/>
    </xf>
    <xf numFmtId="0" fontId="18" fillId="35" borderId="0" xfId="0" applyFont="1" applyFill="1" applyBorder="1" applyAlignment="1" applyProtection="1">
      <alignment/>
      <protection/>
    </xf>
    <xf numFmtId="0" fontId="9" fillId="35" borderId="26" xfId="0" applyFont="1" applyFill="1" applyBorder="1" applyAlignment="1">
      <alignment/>
    </xf>
    <xf numFmtId="0" fontId="9" fillId="35" borderId="27" xfId="0" applyFont="1" applyFill="1" applyBorder="1" applyAlignment="1">
      <alignment/>
    </xf>
    <xf numFmtId="0" fontId="18" fillId="35" borderId="0" xfId="0" applyFont="1" applyFill="1" applyAlignment="1" applyProtection="1">
      <alignment horizontal="right"/>
      <protection/>
    </xf>
    <xf numFmtId="0" fontId="18" fillId="38" borderId="9" xfId="0" applyFont="1" applyFill="1" applyBorder="1" applyAlignment="1" applyProtection="1">
      <alignment/>
      <protection/>
    </xf>
    <xf numFmtId="0" fontId="0" fillId="36" borderId="0" xfId="0" applyFont="1" applyFill="1" applyAlignment="1">
      <alignment/>
    </xf>
    <xf numFmtId="0" fontId="0" fillId="36" borderId="0" xfId="0" applyFont="1" applyFill="1" applyBorder="1" applyAlignment="1">
      <alignment/>
    </xf>
    <xf numFmtId="0" fontId="0" fillId="36" borderId="28" xfId="0" applyFont="1" applyFill="1" applyBorder="1" applyAlignment="1">
      <alignment/>
    </xf>
    <xf numFmtId="7" fontId="9" fillId="35" borderId="0" xfId="0" applyNumberFormat="1" applyFont="1" applyFill="1" applyAlignment="1">
      <alignment/>
    </xf>
    <xf numFmtId="181" fontId="9" fillId="35" borderId="0" xfId="0" applyNumberFormat="1" applyFont="1" applyFill="1" applyAlignment="1">
      <alignment/>
    </xf>
    <xf numFmtId="181" fontId="9" fillId="35" borderId="0" xfId="0" applyNumberFormat="1" applyFont="1" applyFill="1" applyBorder="1" applyAlignment="1">
      <alignment/>
    </xf>
    <xf numFmtId="0" fontId="9" fillId="40" borderId="0" xfId="0" applyFont="1" applyFill="1" applyAlignment="1">
      <alignment/>
    </xf>
    <xf numFmtId="0" fontId="0" fillId="40" borderId="0" xfId="0" applyFill="1" applyAlignment="1">
      <alignment/>
    </xf>
    <xf numFmtId="0" fontId="0" fillId="35" borderId="0" xfId="0" applyFont="1" applyFill="1" applyAlignment="1" quotePrefix="1">
      <alignment/>
    </xf>
    <xf numFmtId="181" fontId="9" fillId="35" borderId="11" xfId="0" applyNumberFormat="1" applyFont="1" applyFill="1" applyBorder="1" applyAlignment="1">
      <alignment/>
    </xf>
    <xf numFmtId="181" fontId="9" fillId="35" borderId="0" xfId="0" applyNumberFormat="1" applyFont="1" applyFill="1" applyBorder="1" applyAlignment="1">
      <alignment horizontal="right"/>
    </xf>
    <xf numFmtId="181" fontId="9" fillId="35" borderId="29" xfId="0" applyNumberFormat="1" applyFont="1" applyFill="1" applyBorder="1" applyAlignment="1">
      <alignment horizontal="right"/>
    </xf>
    <xf numFmtId="181" fontId="9" fillId="35" borderId="11" xfId="0" applyNumberFormat="1" applyFont="1" applyFill="1" applyBorder="1" applyAlignment="1">
      <alignment horizontal="right"/>
    </xf>
    <xf numFmtId="181" fontId="9" fillId="35" borderId="30" xfId="0" applyNumberFormat="1" applyFont="1" applyFill="1" applyBorder="1" applyAlignment="1">
      <alignment horizontal="right"/>
    </xf>
    <xf numFmtId="0" fontId="9" fillId="35" borderId="11" xfId="0" applyFont="1" applyFill="1" applyBorder="1" applyAlignment="1">
      <alignment horizontal="right"/>
    </xf>
    <xf numFmtId="0" fontId="0" fillId="41" borderId="31" xfId="0" applyFont="1" applyFill="1" applyBorder="1" applyAlignment="1">
      <alignment/>
    </xf>
    <xf numFmtId="0" fontId="16" fillId="41" borderId="17" xfId="0" applyFont="1" applyFill="1" applyBorder="1" applyAlignment="1">
      <alignment/>
    </xf>
    <xf numFmtId="0" fontId="0" fillId="37" borderId="0" xfId="0" applyFont="1" applyFill="1" applyAlignment="1" quotePrefix="1">
      <alignment/>
    </xf>
    <xf numFmtId="0" fontId="0" fillId="37" borderId="15" xfId="0" applyFill="1" applyBorder="1" applyAlignment="1">
      <alignment horizontal="left"/>
    </xf>
    <xf numFmtId="0" fontId="0" fillId="37" borderId="18" xfId="0" applyFill="1" applyBorder="1" applyAlignment="1">
      <alignment horizontal="left"/>
    </xf>
    <xf numFmtId="0" fontId="0" fillId="37" borderId="32" xfId="0" applyFill="1" applyBorder="1" applyAlignment="1">
      <alignment horizontal="left"/>
    </xf>
    <xf numFmtId="0" fontId="1" fillId="36" borderId="33" xfId="0" applyFont="1" applyFill="1" applyBorder="1" applyAlignment="1">
      <alignment vertical="center"/>
    </xf>
    <xf numFmtId="0" fontId="18" fillId="38" borderId="29" xfId="0" applyFont="1" applyFill="1" applyBorder="1" applyAlignment="1" applyProtection="1">
      <alignment/>
      <protection/>
    </xf>
    <xf numFmtId="0" fontId="18" fillId="38" borderId="0" xfId="0" applyFont="1" applyFill="1" applyBorder="1" applyAlignment="1" applyProtection="1">
      <alignment/>
      <protection/>
    </xf>
    <xf numFmtId="0" fontId="0" fillId="38" borderId="0" xfId="0" applyFont="1" applyFill="1" applyBorder="1" applyAlignment="1" applyProtection="1">
      <alignment/>
      <protection/>
    </xf>
    <xf numFmtId="0" fontId="18" fillId="38" borderId="0" xfId="0" applyFont="1" applyFill="1" applyAlignment="1" applyProtection="1">
      <alignment horizontal="right"/>
      <protection/>
    </xf>
    <xf numFmtId="0" fontId="18" fillId="38" borderId="0" xfId="0" applyFont="1" applyFill="1" applyBorder="1" applyAlignment="1" applyProtection="1">
      <alignment horizontal="right"/>
      <protection/>
    </xf>
    <xf numFmtId="0" fontId="18" fillId="38" borderId="11" xfId="0" applyFont="1" applyFill="1" applyBorder="1" applyAlignment="1" applyProtection="1">
      <alignment/>
      <protection/>
    </xf>
    <xf numFmtId="0" fontId="0" fillId="38" borderId="0" xfId="0" applyFont="1" applyFill="1" applyBorder="1" applyAlignment="1" applyProtection="1">
      <alignment/>
      <protection/>
    </xf>
    <xf numFmtId="0" fontId="0" fillId="38" borderId="0" xfId="0" applyFont="1" applyFill="1" applyBorder="1" applyAlignment="1" applyProtection="1">
      <alignment horizontal="center"/>
      <protection/>
    </xf>
    <xf numFmtId="0" fontId="1" fillId="37" borderId="0" xfId="0" applyFont="1" applyFill="1" applyAlignment="1" quotePrefix="1">
      <alignment horizontal="left" vertical="top"/>
    </xf>
    <xf numFmtId="181" fontId="9" fillId="36" borderId="0" xfId="0" applyNumberFormat="1" applyFont="1" applyFill="1" applyAlignment="1" applyProtection="1">
      <alignment/>
      <protection/>
    </xf>
    <xf numFmtId="181" fontId="9" fillId="36" borderId="11" xfId="0" applyNumberFormat="1" applyFont="1" applyFill="1" applyBorder="1" applyAlignment="1" applyProtection="1">
      <alignment/>
      <protection/>
    </xf>
    <xf numFmtId="0" fontId="9" fillId="36" borderId="0" xfId="0" applyFont="1" applyFill="1" applyAlignment="1" applyProtection="1">
      <alignment/>
      <protection/>
    </xf>
    <xf numFmtId="0" fontId="9" fillId="36" borderId="11" xfId="0" applyFont="1" applyFill="1" applyBorder="1" applyAlignment="1" applyProtection="1">
      <alignment/>
      <protection/>
    </xf>
    <xf numFmtId="0" fontId="9" fillId="37" borderId="0" xfId="0" applyFont="1" applyFill="1" applyAlignment="1">
      <alignment/>
    </xf>
    <xf numFmtId="0" fontId="9" fillId="37" borderId="11" xfId="0" applyFont="1" applyFill="1" applyBorder="1" applyAlignment="1">
      <alignment/>
    </xf>
    <xf numFmtId="0" fontId="35" fillId="37" borderId="11" xfId="0" applyFont="1" applyFill="1" applyBorder="1" applyAlignment="1">
      <alignment/>
    </xf>
    <xf numFmtId="0" fontId="9" fillId="35" borderId="9" xfId="0" applyFont="1" applyFill="1" applyBorder="1" applyAlignment="1" applyProtection="1">
      <alignment horizontal="center"/>
      <protection/>
    </xf>
    <xf numFmtId="0" fontId="18" fillId="38" borderId="0" xfId="0" applyFont="1" applyFill="1" applyAlignment="1" applyProtection="1">
      <alignment/>
      <protection/>
    </xf>
    <xf numFmtId="0" fontId="34" fillId="38" borderId="0" xfId="0" applyFont="1" applyFill="1" applyBorder="1" applyAlignment="1" applyProtection="1">
      <alignment/>
      <protection/>
    </xf>
    <xf numFmtId="0" fontId="18" fillId="38" borderId="0" xfId="0" applyFont="1" applyFill="1" applyBorder="1" applyAlignment="1">
      <alignment/>
    </xf>
    <xf numFmtId="0" fontId="18" fillId="38" borderId="0" xfId="0" applyFont="1" applyFill="1" applyAlignment="1">
      <alignment/>
    </xf>
    <xf numFmtId="178" fontId="30" fillId="38" borderId="0" xfId="47" applyFont="1" applyFill="1" applyBorder="1" applyAlignment="1" applyProtection="1">
      <alignment/>
      <protection/>
    </xf>
    <xf numFmtId="0" fontId="0" fillId="38" borderId="0" xfId="0" applyFill="1" applyAlignment="1">
      <alignment/>
    </xf>
    <xf numFmtId="1" fontId="18" fillId="35" borderId="0" xfId="0" applyNumberFormat="1" applyFont="1" applyFill="1" applyBorder="1" applyAlignment="1" applyProtection="1">
      <alignment horizontal="left"/>
      <protection/>
    </xf>
    <xf numFmtId="1" fontId="18" fillId="35" borderId="0" xfId="0" applyNumberFormat="1" applyFont="1" applyFill="1" applyBorder="1" applyAlignment="1" applyProtection="1">
      <alignment horizontal="right"/>
      <protection/>
    </xf>
    <xf numFmtId="181" fontId="0" fillId="35" borderId="26" xfId="60" applyNumberFormat="1" applyFont="1" applyFill="1" applyBorder="1" applyAlignment="1" applyProtection="1">
      <alignment/>
      <protection locked="0"/>
    </xf>
    <xf numFmtId="181" fontId="0" fillId="35" borderId="26" xfId="0" applyNumberFormat="1" applyFill="1" applyBorder="1" applyAlignment="1" applyProtection="1">
      <alignment/>
      <protection/>
    </xf>
    <xf numFmtId="0" fontId="34" fillId="36" borderId="11" xfId="0" applyFont="1" applyFill="1" applyBorder="1" applyAlignment="1" applyProtection="1">
      <alignment/>
      <protection/>
    </xf>
    <xf numFmtId="0" fontId="1" fillId="36" borderId="11" xfId="0" applyFont="1" applyFill="1" applyBorder="1" applyAlignment="1" applyProtection="1">
      <alignment/>
      <protection/>
    </xf>
    <xf numFmtId="0" fontId="1" fillId="36" borderId="11" xfId="0" applyFont="1" applyFill="1" applyBorder="1" applyAlignment="1" applyProtection="1">
      <alignment horizontal="center"/>
      <protection/>
    </xf>
    <xf numFmtId="181" fontId="0" fillId="35" borderId="0" xfId="0" applyNumberFormat="1" applyFill="1" applyBorder="1" applyAlignment="1" applyProtection="1">
      <alignment/>
      <protection/>
    </xf>
    <xf numFmtId="1" fontId="18" fillId="35" borderId="9" xfId="60" applyNumberFormat="1" applyFont="1" applyFill="1" applyBorder="1" applyAlignment="1" applyProtection="1">
      <alignment horizontal="center"/>
      <protection/>
    </xf>
    <xf numFmtId="1" fontId="18" fillId="35" borderId="22" xfId="60" applyNumberFormat="1" applyFont="1" applyFill="1" applyBorder="1" applyAlignment="1" applyProtection="1">
      <alignment horizontal="center"/>
      <protection/>
    </xf>
    <xf numFmtId="0" fontId="36" fillId="0" borderId="0" xfId="0" applyFont="1" applyAlignment="1">
      <alignment horizontal="left" readingOrder="1"/>
    </xf>
    <xf numFmtId="0" fontId="0" fillId="35" borderId="34" xfId="0" applyFill="1" applyBorder="1" applyAlignment="1" applyProtection="1">
      <alignment/>
      <protection/>
    </xf>
    <xf numFmtId="0" fontId="18" fillId="35" borderId="14" xfId="0" applyFont="1" applyFill="1" applyBorder="1" applyAlignment="1" applyProtection="1">
      <alignment/>
      <protection/>
    </xf>
    <xf numFmtId="170" fontId="31" fillId="35" borderId="35" xfId="60" applyFont="1" applyFill="1" applyBorder="1" applyAlignment="1" applyProtection="1">
      <alignment/>
      <protection/>
    </xf>
    <xf numFmtId="0" fontId="0" fillId="35" borderId="26" xfId="0" applyFill="1" applyBorder="1" applyAlignment="1" applyProtection="1">
      <alignment/>
      <protection/>
    </xf>
    <xf numFmtId="178" fontId="31" fillId="38" borderId="29" xfId="47" applyFont="1" applyFill="1" applyBorder="1" applyAlignment="1" applyProtection="1">
      <alignment/>
      <protection locked="0"/>
    </xf>
    <xf numFmtId="178" fontId="31" fillId="35" borderId="29" xfId="47" applyFont="1" applyFill="1" applyBorder="1" applyAlignment="1" applyProtection="1">
      <alignment/>
      <protection locked="0"/>
    </xf>
    <xf numFmtId="178" fontId="30" fillId="35" borderId="29" xfId="47" applyFont="1" applyFill="1" applyBorder="1" applyAlignment="1" applyProtection="1">
      <alignment/>
      <protection locked="0"/>
    </xf>
    <xf numFmtId="0" fontId="0" fillId="36" borderId="27" xfId="0" applyFill="1" applyBorder="1" applyAlignment="1" applyProtection="1">
      <alignment/>
      <protection/>
    </xf>
    <xf numFmtId="178" fontId="30" fillId="36" borderId="30" xfId="47" applyFont="1" applyFill="1" applyBorder="1" applyAlignment="1" applyProtection="1">
      <alignment/>
      <protection locked="0"/>
    </xf>
    <xf numFmtId="0" fontId="0" fillId="35" borderId="14" xfId="0" applyFill="1" applyBorder="1" applyAlignment="1" applyProtection="1">
      <alignment horizontal="center"/>
      <protection/>
    </xf>
    <xf numFmtId="0" fontId="21" fillId="36" borderId="11" xfId="0" applyFont="1" applyFill="1" applyBorder="1" applyAlignment="1" applyProtection="1">
      <alignment/>
      <protection/>
    </xf>
    <xf numFmtId="178" fontId="30" fillId="36" borderId="30" xfId="47" applyFont="1" applyFill="1" applyBorder="1" applyAlignment="1" applyProtection="1">
      <alignment/>
      <protection/>
    </xf>
    <xf numFmtId="0" fontId="0" fillId="35" borderId="14" xfId="0" applyFont="1" applyFill="1" applyBorder="1" applyAlignment="1" applyProtection="1">
      <alignment/>
      <protection/>
    </xf>
    <xf numFmtId="0" fontId="0" fillId="35" borderId="14" xfId="0" applyFont="1" applyFill="1" applyBorder="1" applyAlignment="1" applyProtection="1">
      <alignment horizontal="center"/>
      <protection/>
    </xf>
    <xf numFmtId="170" fontId="31" fillId="35" borderId="29" xfId="6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4" fontId="30" fillId="35" borderId="0" xfId="0" applyNumberFormat="1" applyFont="1" applyFill="1" applyBorder="1" applyAlignment="1" applyProtection="1">
      <alignment horizontal="left" vertical="top"/>
      <protection locked="0"/>
    </xf>
    <xf numFmtId="0" fontId="9" fillId="35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181" fontId="9" fillId="0" borderId="0" xfId="0" applyNumberFormat="1" applyFont="1" applyFill="1" applyAlignment="1" applyProtection="1">
      <alignment/>
      <protection/>
    </xf>
    <xf numFmtId="181" fontId="9" fillId="0" borderId="0" xfId="0" applyNumberFormat="1" applyFont="1" applyFill="1" applyAlignment="1">
      <alignment/>
    </xf>
    <xf numFmtId="0" fontId="0" fillId="37" borderId="0" xfId="0" applyFont="1" applyFill="1" applyAlignment="1">
      <alignment/>
    </xf>
    <xf numFmtId="0" fontId="31" fillId="38" borderId="22" xfId="60" applyNumberFormat="1" applyFont="1" applyFill="1" applyBorder="1" applyAlignment="1" applyProtection="1">
      <alignment horizontal="center"/>
      <protection locked="0"/>
    </xf>
    <xf numFmtId="170" fontId="9" fillId="35" borderId="0" xfId="60" applyFont="1" applyFill="1" applyAlignment="1" applyProtection="1">
      <alignment horizontal="right"/>
      <protection/>
    </xf>
    <xf numFmtId="0" fontId="18" fillId="35" borderId="0" xfId="0" applyFont="1" applyFill="1" applyBorder="1" applyAlignment="1">
      <alignment/>
    </xf>
    <xf numFmtId="186" fontId="18" fillId="35" borderId="0" xfId="0" applyNumberFormat="1" applyFont="1" applyFill="1" applyBorder="1" applyAlignment="1">
      <alignment/>
    </xf>
    <xf numFmtId="10" fontId="18" fillId="35" borderId="0" xfId="0" applyNumberFormat="1" applyFont="1" applyFill="1" applyBorder="1" applyAlignment="1" applyProtection="1">
      <alignment horizontal="left"/>
      <protection/>
    </xf>
    <xf numFmtId="0" fontId="18" fillId="35" borderId="0" xfId="0" applyFont="1" applyFill="1" applyBorder="1" applyAlignment="1" applyProtection="1">
      <alignment horizontal="center"/>
      <protection/>
    </xf>
    <xf numFmtId="0" fontId="18" fillId="35" borderId="0" xfId="0" applyFont="1" applyFill="1" applyBorder="1" applyAlignment="1" applyProtection="1">
      <alignment horizontal="left"/>
      <protection/>
    </xf>
    <xf numFmtId="0" fontId="0" fillId="35" borderId="0" xfId="0" applyFont="1" applyFill="1" applyBorder="1" applyAlignment="1" applyProtection="1" quotePrefix="1">
      <alignment horizontal="center"/>
      <protection/>
    </xf>
    <xf numFmtId="179" fontId="9" fillId="36" borderId="0" xfId="0" applyNumberFormat="1" applyFont="1" applyFill="1" applyAlignment="1">
      <alignment horizontal="right"/>
    </xf>
    <xf numFmtId="191" fontId="31" fillId="35" borderId="9" xfId="0" applyNumberFormat="1" applyFont="1" applyFill="1" applyBorder="1" applyAlignment="1" applyProtection="1">
      <alignment horizontal="right"/>
      <protection locked="0"/>
    </xf>
    <xf numFmtId="0" fontId="18" fillId="35" borderId="0" xfId="0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 applyProtection="1">
      <alignment/>
      <protection locked="0"/>
    </xf>
    <xf numFmtId="0" fontId="5" fillId="36" borderId="34" xfId="0" applyFont="1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35" xfId="0" applyFill="1" applyBorder="1" applyAlignment="1">
      <alignment/>
    </xf>
    <xf numFmtId="0" fontId="5" fillId="36" borderId="27" xfId="0" applyFont="1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30" xfId="0" applyFill="1" applyBorder="1" applyAlignment="1">
      <alignment/>
    </xf>
    <xf numFmtId="0" fontId="3" fillId="36" borderId="0" xfId="49" applyFill="1" applyAlignment="1" applyProtection="1">
      <alignment horizontal="right" vertical="center"/>
      <protection/>
    </xf>
    <xf numFmtId="0" fontId="0" fillId="41" borderId="17" xfId="0" applyFont="1" applyFill="1" applyBorder="1" applyAlignment="1">
      <alignment/>
    </xf>
    <xf numFmtId="186" fontId="0" fillId="41" borderId="12" xfId="0" applyNumberFormat="1" applyFill="1" applyBorder="1" applyAlignment="1">
      <alignment/>
    </xf>
    <xf numFmtId="2" fontId="0" fillId="41" borderId="12" xfId="0" applyNumberFormat="1" applyFont="1" applyFill="1" applyBorder="1" applyAlignment="1">
      <alignment/>
    </xf>
    <xf numFmtId="0" fontId="0" fillId="41" borderId="12" xfId="0" applyNumberFormat="1" applyFill="1" applyBorder="1" applyAlignment="1">
      <alignment/>
    </xf>
    <xf numFmtId="0" fontId="71" fillId="36" borderId="0" xfId="0" applyFont="1" applyFill="1" applyAlignment="1">
      <alignment/>
    </xf>
    <xf numFmtId="0" fontId="18" fillId="42" borderId="0" xfId="0" applyFont="1" applyFill="1" applyBorder="1" applyAlignment="1" applyProtection="1">
      <alignment/>
      <protection locked="0"/>
    </xf>
    <xf numFmtId="10" fontId="31" fillId="42" borderId="9" xfId="0" applyNumberFormat="1" applyFont="1" applyFill="1" applyBorder="1" applyAlignment="1" applyProtection="1">
      <alignment horizontal="center"/>
      <protection locked="0"/>
    </xf>
    <xf numFmtId="7" fontId="0" fillId="35" borderId="0" xfId="0" applyNumberFormat="1" applyFill="1" applyAlignment="1" applyProtection="1">
      <alignment/>
      <protection/>
    </xf>
    <xf numFmtId="0" fontId="0" fillId="37" borderId="0" xfId="0" applyFont="1" applyFill="1" applyAlignment="1">
      <alignment/>
    </xf>
    <xf numFmtId="0" fontId="9" fillId="36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8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9" fillId="36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1" fillId="35" borderId="0" xfId="0" applyFont="1" applyFill="1" applyBorder="1" applyAlignment="1" applyProtection="1">
      <alignment horizontal="center" vertical="top" wrapText="1"/>
      <protection locked="0"/>
    </xf>
    <xf numFmtId="0" fontId="0" fillId="35" borderId="0" xfId="0" applyFill="1" applyAlignment="1">
      <alignment/>
    </xf>
    <xf numFmtId="0" fontId="9" fillId="36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36" borderId="11" xfId="0" applyFont="1" applyFill="1" applyBorder="1" applyAlignment="1">
      <alignment horizontal="left"/>
    </xf>
    <xf numFmtId="0" fontId="9" fillId="36" borderId="0" xfId="0" applyFont="1" applyFill="1" applyAlignment="1">
      <alignment horizontal="left"/>
    </xf>
    <xf numFmtId="0" fontId="1" fillId="38" borderId="0" xfId="0" applyFont="1" applyFill="1" applyBorder="1" applyAlignment="1" applyProtection="1">
      <alignment horizontal="center"/>
      <protection/>
    </xf>
    <xf numFmtId="0" fontId="0" fillId="38" borderId="0" xfId="0" applyFill="1" applyBorder="1" applyAlignment="1">
      <alignment/>
    </xf>
    <xf numFmtId="0" fontId="19" fillId="35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8" fillId="38" borderId="0" xfId="0" applyFont="1" applyFill="1" applyAlignment="1">
      <alignment horizontal="right"/>
    </xf>
    <xf numFmtId="0" fontId="18" fillId="38" borderId="0" xfId="0" applyFont="1" applyFill="1" applyBorder="1" applyAlignment="1" applyProtection="1">
      <alignment horizontal="right"/>
      <protection/>
    </xf>
    <xf numFmtId="0" fontId="34" fillId="35" borderId="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18" fillId="38" borderId="0" xfId="0" applyFont="1" applyFill="1" applyAlignment="1">
      <alignment/>
    </xf>
    <xf numFmtId="0" fontId="1" fillId="38" borderId="0" xfId="0" applyFont="1" applyFill="1" applyBorder="1" applyAlignment="1" applyProtection="1">
      <alignment/>
      <protection/>
    </xf>
    <xf numFmtId="0" fontId="9" fillId="38" borderId="0" xfId="0" applyFont="1" applyFill="1" applyBorder="1" applyAlignment="1" applyProtection="1">
      <alignment horizontal="center"/>
      <protection/>
    </xf>
    <xf numFmtId="0" fontId="9" fillId="38" borderId="0" xfId="0" applyFont="1" applyFill="1" applyBorder="1" applyAlignment="1">
      <alignment horizontal="center"/>
    </xf>
    <xf numFmtId="0" fontId="0" fillId="38" borderId="0" xfId="0" applyFill="1" applyAlignment="1">
      <alignment/>
    </xf>
    <xf numFmtId="0" fontId="28" fillId="35" borderId="0" xfId="49" applyFont="1" applyFill="1" applyAlignment="1" applyProtection="1">
      <alignment/>
      <protection/>
    </xf>
    <xf numFmtId="0" fontId="18" fillId="0" borderId="0" xfId="0" applyFont="1" applyAlignment="1">
      <alignment/>
    </xf>
    <xf numFmtId="0" fontId="9" fillId="38" borderId="11" xfId="0" applyFont="1" applyFill="1" applyBorder="1" applyAlignment="1" applyProtection="1">
      <alignment horizontal="center" vertical="top"/>
      <protection/>
    </xf>
    <xf numFmtId="0" fontId="9" fillId="38" borderId="11" xfId="0" applyFont="1" applyFill="1" applyBorder="1" applyAlignment="1">
      <alignment horizontal="center" vertical="top"/>
    </xf>
    <xf numFmtId="0" fontId="0" fillId="38" borderId="11" xfId="0" applyFill="1" applyBorder="1" applyAlignment="1">
      <alignment vertical="top"/>
    </xf>
    <xf numFmtId="0" fontId="18" fillId="35" borderId="0" xfId="0" applyFont="1" applyFill="1" applyAlignment="1">
      <alignment/>
    </xf>
    <xf numFmtId="0" fontId="9" fillId="36" borderId="0" xfId="0" applyFont="1" applyFill="1" applyAlignment="1">
      <alignment horizontal="right"/>
    </xf>
    <xf numFmtId="0" fontId="0" fillId="36" borderId="0" xfId="0" applyFill="1" applyAlignment="1">
      <alignment horizontal="right"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wochenende" xfId="63"/>
    <cellStyle name="Zelle überprüfen" xfId="64"/>
  </cellStyles>
  <dxfs count="8">
    <dxf>
      <fill>
        <patternFill>
          <bgColor indexed="9"/>
        </patternFill>
      </fill>
    </dxf>
    <dxf>
      <font>
        <color indexed="42"/>
      </font>
    </dxf>
    <dxf>
      <font>
        <color indexed="8"/>
      </font>
    </dxf>
    <dxf>
      <font>
        <color indexed="10"/>
      </font>
      <fill>
        <patternFill>
          <bgColor indexed="13"/>
        </patternFill>
      </fill>
    </dxf>
    <dxf>
      <font>
        <color indexed="9"/>
      </font>
    </dxf>
    <dxf>
      <font>
        <b/>
        <i val="0"/>
        <color auto="1"/>
      </font>
    </dxf>
    <dxf>
      <font>
        <color indexed="10"/>
      </font>
      <fill>
        <patternFill>
          <bgColor indexed="13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6E6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99CCFF"/>
      <rgbColor rgb="00CCEAFF"/>
      <rgbColor rgb="00CCFFCC"/>
      <rgbColor rgb="00FFFF99"/>
      <rgbColor rgb="00CCECFF"/>
      <rgbColor rgb="00FEB0B0"/>
      <rgbColor rgb="00DDDDDD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FAFA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10.emf" /><Relationship Id="rId5" Type="http://schemas.openxmlformats.org/officeDocument/2006/relationships/image" Target="../media/image7.emf" /><Relationship Id="rId6" Type="http://schemas.openxmlformats.org/officeDocument/2006/relationships/image" Target="../media/image12.emf" /><Relationship Id="rId7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30</xdr:row>
      <xdr:rowOff>95250</xdr:rowOff>
    </xdr:from>
    <xdr:to>
      <xdr:col>3</xdr:col>
      <xdr:colOff>276225</xdr:colOff>
      <xdr:row>32</xdr:row>
      <xdr:rowOff>152400</xdr:rowOff>
    </xdr:to>
    <xdr:pic macro="[0]!Tabelle1.Hinweis_cmd_KlickenSieAuf">
      <xdr:nvPicPr>
        <xdr:cNvPr id="1" name="Hinweis_cm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5200650"/>
          <a:ext cx="14763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1524000</xdr:colOff>
      <xdr:row>31</xdr:row>
      <xdr:rowOff>0</xdr:rowOff>
    </xdr:from>
    <xdr:to>
      <xdr:col>1</xdr:col>
      <xdr:colOff>2466975</xdr:colOff>
      <xdr:row>32</xdr:row>
      <xdr:rowOff>104775</xdr:rowOff>
    </xdr:to>
    <xdr:pic macro="[0]!Tabelle1.JLohn_cmd_KlickenSieAuf">
      <xdr:nvPicPr>
        <xdr:cNvPr id="2" name="JLohn_cm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5200650"/>
          <a:ext cx="942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31</xdr:row>
      <xdr:rowOff>0</xdr:rowOff>
    </xdr:from>
    <xdr:to>
      <xdr:col>1</xdr:col>
      <xdr:colOff>1419225</xdr:colOff>
      <xdr:row>32</xdr:row>
      <xdr:rowOff>114300</xdr:rowOff>
    </xdr:to>
    <xdr:pic macro="[0]!Tabelle1.Gehaltsabrechnung_cmd_KlickenSieAuf">
      <xdr:nvPicPr>
        <xdr:cNvPr id="3" name="Gehaltsabrechnung_cmd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695575" y="5200650"/>
          <a:ext cx="1409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28</xdr:row>
      <xdr:rowOff>9525</xdr:rowOff>
    </xdr:from>
    <xdr:to>
      <xdr:col>1</xdr:col>
      <xdr:colOff>2714625</xdr:colOff>
      <xdr:row>29</xdr:row>
      <xdr:rowOff>9525</xdr:rowOff>
    </xdr:to>
    <xdr:pic>
      <xdr:nvPicPr>
        <xdr:cNvPr id="4" name="GleitzonenBox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05100" y="4705350"/>
          <a:ext cx="26955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</xdr:col>
      <xdr:colOff>3152775</xdr:colOff>
      <xdr:row>28</xdr:row>
      <xdr:rowOff>19050</xdr:rowOff>
    </xdr:from>
    <xdr:to>
      <xdr:col>3</xdr:col>
      <xdr:colOff>285750</xdr:colOff>
      <xdr:row>28</xdr:row>
      <xdr:rowOff>219075</xdr:rowOff>
    </xdr:to>
    <xdr:pic>
      <xdr:nvPicPr>
        <xdr:cNvPr id="5" name="RenteBox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38825" y="4714875"/>
          <a:ext cx="171450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</xdr:col>
      <xdr:colOff>238125</xdr:colOff>
      <xdr:row>29</xdr:row>
      <xdr:rowOff>0</xdr:rowOff>
    </xdr:from>
    <xdr:to>
      <xdr:col>1</xdr:col>
      <xdr:colOff>2724150</xdr:colOff>
      <xdr:row>29</xdr:row>
      <xdr:rowOff>180975</xdr:rowOff>
    </xdr:to>
    <xdr:pic>
      <xdr:nvPicPr>
        <xdr:cNvPr id="6" name="Gleit_alt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24175" y="4914900"/>
          <a:ext cx="24860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</xdr:col>
      <xdr:colOff>3162300</xdr:colOff>
      <xdr:row>29</xdr:row>
      <xdr:rowOff>0</xdr:rowOff>
    </xdr:from>
    <xdr:to>
      <xdr:col>3</xdr:col>
      <xdr:colOff>295275</xdr:colOff>
      <xdr:row>29</xdr:row>
      <xdr:rowOff>180975</xdr:rowOff>
    </xdr:to>
    <xdr:pic>
      <xdr:nvPicPr>
        <xdr:cNvPr id="7" name="AN_LSt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48350" y="4914900"/>
          <a:ext cx="171450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28</xdr:row>
      <xdr:rowOff>19050</xdr:rowOff>
    </xdr:from>
    <xdr:to>
      <xdr:col>2</xdr:col>
      <xdr:colOff>9525</xdr:colOff>
      <xdr:row>36</xdr:row>
      <xdr:rowOff>95250</xdr:rowOff>
    </xdr:to>
    <xdr:sp>
      <xdr:nvSpPr>
        <xdr:cNvPr id="1" name="Text 2"/>
        <xdr:cNvSpPr txBox="1">
          <a:spLocks noChangeArrowheads="1"/>
        </xdr:cNvSpPr>
      </xdr:nvSpPr>
      <xdr:spPr>
        <a:xfrm>
          <a:off x="209550" y="4629150"/>
          <a:ext cx="571500" cy="1371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Abzüge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Arbeitnehmeranteil
</a:t>
          </a:r>
        </a:p>
      </xdr:txBody>
    </xdr:sp>
    <xdr:clientData/>
  </xdr:twoCellAnchor>
  <xdr:twoCellAnchor>
    <xdr:from>
      <xdr:col>1</xdr:col>
      <xdr:colOff>76200</xdr:colOff>
      <xdr:row>40</xdr:row>
      <xdr:rowOff>76200</xdr:rowOff>
    </xdr:from>
    <xdr:to>
      <xdr:col>1</xdr:col>
      <xdr:colOff>523875</xdr:colOff>
      <xdr:row>50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200025" y="6410325"/>
          <a:ext cx="447675" cy="1485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uerfreie Bezüge</a:t>
          </a:r>
        </a:p>
      </xdr:txBody>
    </xdr:sp>
    <xdr:clientData/>
  </xdr:twoCellAnchor>
  <xdr:twoCellAnchor>
    <xdr:from>
      <xdr:col>4</xdr:col>
      <xdr:colOff>438150</xdr:colOff>
      <xdr:row>0</xdr:row>
      <xdr:rowOff>123825</xdr:rowOff>
    </xdr:from>
    <xdr:to>
      <xdr:col>7</xdr:col>
      <xdr:colOff>0</xdr:colOff>
      <xdr:row>4</xdr:row>
      <xdr:rowOff>76200</xdr:rowOff>
    </xdr:to>
    <xdr:sp>
      <xdr:nvSpPr>
        <xdr:cNvPr id="3" name="stemp"/>
        <xdr:cNvSpPr txBox="1">
          <a:spLocks noChangeArrowheads="1"/>
        </xdr:cNvSpPr>
      </xdr:nvSpPr>
      <xdr:spPr>
        <a:xfrm>
          <a:off x="3276600" y="123825"/>
          <a:ext cx="22955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Firmenadresse/-stempel</a:t>
          </a:r>
        </a:p>
      </xdr:txBody>
    </xdr:sp>
    <xdr:clientData/>
  </xdr:twoCellAnchor>
  <xdr:twoCellAnchor>
    <xdr:from>
      <xdr:col>1</xdr:col>
      <xdr:colOff>104775</xdr:colOff>
      <xdr:row>14</xdr:row>
      <xdr:rowOff>76200</xdr:rowOff>
    </xdr:from>
    <xdr:to>
      <xdr:col>1</xdr:col>
      <xdr:colOff>447675</xdr:colOff>
      <xdr:row>25</xdr:row>
      <xdr:rowOff>66675</xdr:rowOff>
    </xdr:to>
    <xdr:sp>
      <xdr:nvSpPr>
        <xdr:cNvPr id="4" name="Text 1"/>
        <xdr:cNvSpPr txBox="1">
          <a:spLocks noChangeArrowheads="1"/>
        </xdr:cNvSpPr>
      </xdr:nvSpPr>
      <xdr:spPr>
        <a:xfrm>
          <a:off x="228600" y="2533650"/>
          <a:ext cx="342900" cy="1771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Steuerpflichtiges Brutto</a:t>
          </a:r>
        </a:p>
      </xdr:txBody>
    </xdr:sp>
    <xdr:clientData/>
  </xdr:twoCellAnchor>
  <xdr:twoCellAnchor>
    <xdr:from>
      <xdr:col>9</xdr:col>
      <xdr:colOff>152400</xdr:colOff>
      <xdr:row>16</xdr:row>
      <xdr:rowOff>19050</xdr:rowOff>
    </xdr:from>
    <xdr:to>
      <xdr:col>12</xdr:col>
      <xdr:colOff>76200</xdr:colOff>
      <xdr:row>21</xdr:row>
      <xdr:rowOff>66675</xdr:rowOff>
    </xdr:to>
    <xdr:sp>
      <xdr:nvSpPr>
        <xdr:cNvPr id="5" name="Text 1"/>
        <xdr:cNvSpPr txBox="1">
          <a:spLocks noChangeArrowheads="1"/>
        </xdr:cNvSpPr>
      </xdr:nvSpPr>
      <xdr:spPr>
        <a:xfrm>
          <a:off x="6124575" y="2781300"/>
          <a:ext cx="27527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jeweilige Lohnform auswählen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 = laufende monatliche Zahlung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 = Einmalzahlung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LgV = laufender monatlicher geltwerter Vorteil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EgV = einmaliger geltwerter Vorteil
</a:t>
          </a:r>
        </a:p>
      </xdr:txBody>
    </xdr:sp>
    <xdr:clientData/>
  </xdr:twoCellAnchor>
  <xdr:twoCellAnchor>
    <xdr:from>
      <xdr:col>4</xdr:col>
      <xdr:colOff>466725</xdr:colOff>
      <xdr:row>0</xdr:row>
      <xdr:rowOff>257175</xdr:rowOff>
    </xdr:from>
    <xdr:to>
      <xdr:col>6</xdr:col>
      <xdr:colOff>876300</xdr:colOff>
      <xdr:row>4</xdr:row>
      <xdr:rowOff>38100</xdr:rowOff>
    </xdr:to>
    <xdr:sp>
      <xdr:nvSpPr>
        <xdr:cNvPr id="6" name="stemp"/>
        <xdr:cNvSpPr txBox="1">
          <a:spLocks noChangeArrowheads="1"/>
        </xdr:cNvSpPr>
      </xdr:nvSpPr>
      <xdr:spPr>
        <a:xfrm>
          <a:off x="3305175" y="257175"/>
          <a:ext cx="2152650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5</xdr:col>
      <xdr:colOff>9525</xdr:colOff>
      <xdr:row>9</xdr:row>
      <xdr:rowOff>152400</xdr:rowOff>
    </xdr:to>
    <xdr:sp macro="[0]!hinweis">
      <xdr:nvSpPr>
        <xdr:cNvPr id="7" name="Rectangle 38"/>
        <xdr:cNvSpPr>
          <a:spLocks/>
        </xdr:cNvSpPr>
      </xdr:nvSpPr>
      <xdr:spPr>
        <a:xfrm>
          <a:off x="2838450" y="1266825"/>
          <a:ext cx="7143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25</xdr:row>
      <xdr:rowOff>19050</xdr:rowOff>
    </xdr:from>
    <xdr:to>
      <xdr:col>7</xdr:col>
      <xdr:colOff>19050</xdr:colOff>
      <xdr:row>36</xdr:row>
      <xdr:rowOff>9525</xdr:rowOff>
    </xdr:to>
    <xdr:sp macro="[0]!hinweis">
      <xdr:nvSpPr>
        <xdr:cNvPr id="8" name="Rectangle 38"/>
        <xdr:cNvSpPr>
          <a:spLocks/>
        </xdr:cNvSpPr>
      </xdr:nvSpPr>
      <xdr:spPr>
        <a:xfrm>
          <a:off x="4695825" y="4257675"/>
          <a:ext cx="89535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161925</xdr:rowOff>
    </xdr:from>
    <xdr:to>
      <xdr:col>6</xdr:col>
      <xdr:colOff>895350</xdr:colOff>
      <xdr:row>48</xdr:row>
      <xdr:rowOff>19050</xdr:rowOff>
    </xdr:to>
    <xdr:sp macro="[0]!hinweis">
      <xdr:nvSpPr>
        <xdr:cNvPr id="9" name="Rectangle 38"/>
        <xdr:cNvSpPr>
          <a:spLocks/>
        </xdr:cNvSpPr>
      </xdr:nvSpPr>
      <xdr:spPr>
        <a:xfrm>
          <a:off x="4581525" y="6067425"/>
          <a:ext cx="895350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7</xdr:col>
      <xdr:colOff>9525</xdr:colOff>
      <xdr:row>55</xdr:row>
      <xdr:rowOff>38100</xdr:rowOff>
    </xdr:to>
    <xdr:sp macro="[0]!hinweis">
      <xdr:nvSpPr>
        <xdr:cNvPr id="10" name="Rectangle 38"/>
        <xdr:cNvSpPr>
          <a:spLocks/>
        </xdr:cNvSpPr>
      </xdr:nvSpPr>
      <xdr:spPr>
        <a:xfrm>
          <a:off x="4581525" y="8115300"/>
          <a:ext cx="1000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63</xdr:row>
      <xdr:rowOff>19050</xdr:rowOff>
    </xdr:from>
    <xdr:to>
      <xdr:col>7</xdr:col>
      <xdr:colOff>19050</xdr:colOff>
      <xdr:row>67</xdr:row>
      <xdr:rowOff>19050</xdr:rowOff>
    </xdr:to>
    <xdr:sp macro="[0]!hinweis">
      <xdr:nvSpPr>
        <xdr:cNvPr id="11" name="Rectangle 38"/>
        <xdr:cNvSpPr>
          <a:spLocks/>
        </xdr:cNvSpPr>
      </xdr:nvSpPr>
      <xdr:spPr>
        <a:xfrm>
          <a:off x="133350" y="9925050"/>
          <a:ext cx="54578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171450</xdr:rowOff>
    </xdr:from>
    <xdr:to>
      <xdr:col>7</xdr:col>
      <xdr:colOff>0</xdr:colOff>
      <xdr:row>21</xdr:row>
      <xdr:rowOff>0</xdr:rowOff>
    </xdr:to>
    <xdr:sp macro="[0]!hinweis">
      <xdr:nvSpPr>
        <xdr:cNvPr id="12" name="Rectangle 38"/>
        <xdr:cNvSpPr>
          <a:spLocks/>
        </xdr:cNvSpPr>
      </xdr:nvSpPr>
      <xdr:spPr>
        <a:xfrm>
          <a:off x="4581525" y="3257550"/>
          <a:ext cx="9906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19050</xdr:rowOff>
    </xdr:from>
    <xdr:to>
      <xdr:col>2</xdr:col>
      <xdr:colOff>1438275</xdr:colOff>
      <xdr:row>5</xdr:row>
      <xdr:rowOff>142875</xdr:rowOff>
    </xdr:to>
    <xdr:sp macro="[0]!hinweis">
      <xdr:nvSpPr>
        <xdr:cNvPr id="13" name="Rectangle 38"/>
        <xdr:cNvSpPr>
          <a:spLocks/>
        </xdr:cNvSpPr>
      </xdr:nvSpPr>
      <xdr:spPr>
        <a:xfrm>
          <a:off x="771525" y="600075"/>
          <a:ext cx="14382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895350</xdr:colOff>
      <xdr:row>5</xdr:row>
      <xdr:rowOff>152400</xdr:rowOff>
    </xdr:to>
    <xdr:sp macro="[0]!hinweis">
      <xdr:nvSpPr>
        <xdr:cNvPr id="14" name="Rectangle 38"/>
        <xdr:cNvSpPr>
          <a:spLocks/>
        </xdr:cNvSpPr>
      </xdr:nvSpPr>
      <xdr:spPr>
        <a:xfrm>
          <a:off x="4581525" y="109537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7</xdr:row>
      <xdr:rowOff>0</xdr:rowOff>
    </xdr:from>
    <xdr:to>
      <xdr:col>6</xdr:col>
      <xdr:colOff>962025</xdr:colOff>
      <xdr:row>10</xdr:row>
      <xdr:rowOff>19050</xdr:rowOff>
    </xdr:to>
    <xdr:sp macro="[0]!hinweis">
      <xdr:nvSpPr>
        <xdr:cNvPr id="15" name="Rectangle 38"/>
        <xdr:cNvSpPr>
          <a:spLocks/>
        </xdr:cNvSpPr>
      </xdr:nvSpPr>
      <xdr:spPr>
        <a:xfrm>
          <a:off x="3790950" y="1419225"/>
          <a:ext cx="1752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10</xdr:row>
      <xdr:rowOff>133350</xdr:rowOff>
    </xdr:from>
    <xdr:to>
      <xdr:col>9</xdr:col>
      <xdr:colOff>428625</xdr:colOff>
      <xdr:row>12</xdr:row>
      <xdr:rowOff>152400</xdr:rowOff>
    </xdr:to>
    <xdr:sp macro="[0]!hinweis">
      <xdr:nvSpPr>
        <xdr:cNvPr id="16" name="Rectangle 38"/>
        <xdr:cNvSpPr>
          <a:spLocks/>
        </xdr:cNvSpPr>
      </xdr:nvSpPr>
      <xdr:spPr>
        <a:xfrm>
          <a:off x="5686425" y="2038350"/>
          <a:ext cx="7143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28</xdr:row>
      <xdr:rowOff>0</xdr:rowOff>
    </xdr:from>
    <xdr:to>
      <xdr:col>6</xdr:col>
      <xdr:colOff>981075</xdr:colOff>
      <xdr:row>36</xdr:row>
      <xdr:rowOff>9525</xdr:rowOff>
    </xdr:to>
    <xdr:sp macro="[0]!hinweis">
      <xdr:nvSpPr>
        <xdr:cNvPr id="17" name="Rectangle 38"/>
        <xdr:cNvSpPr>
          <a:spLocks/>
        </xdr:cNvSpPr>
      </xdr:nvSpPr>
      <xdr:spPr>
        <a:xfrm>
          <a:off x="2276475" y="4610100"/>
          <a:ext cx="3286125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24</xdr:row>
      <xdr:rowOff>123825</xdr:rowOff>
    </xdr:from>
    <xdr:to>
      <xdr:col>7</xdr:col>
      <xdr:colOff>9525</xdr:colOff>
      <xdr:row>26</xdr:row>
      <xdr:rowOff>152400</xdr:rowOff>
    </xdr:to>
    <xdr:sp macro="[0]!hinweis">
      <xdr:nvSpPr>
        <xdr:cNvPr id="18" name="Rectangle 38"/>
        <xdr:cNvSpPr>
          <a:spLocks/>
        </xdr:cNvSpPr>
      </xdr:nvSpPr>
      <xdr:spPr>
        <a:xfrm>
          <a:off x="790575" y="4200525"/>
          <a:ext cx="47910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704850</xdr:colOff>
      <xdr:row>19</xdr:row>
      <xdr:rowOff>0</xdr:rowOff>
    </xdr:from>
    <xdr:to>
      <xdr:col>6</xdr:col>
      <xdr:colOff>990600</xdr:colOff>
      <xdr:row>20</xdr:row>
      <xdr:rowOff>142875</xdr:rowOff>
    </xdr:to>
    <xdr:sp macro="[0]!hinweis">
      <xdr:nvSpPr>
        <xdr:cNvPr id="19" name="Rectangle 38"/>
        <xdr:cNvSpPr>
          <a:spLocks/>
        </xdr:cNvSpPr>
      </xdr:nvSpPr>
      <xdr:spPr>
        <a:xfrm>
          <a:off x="3543300" y="3267075"/>
          <a:ext cx="20288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152400</xdr:colOff>
      <xdr:row>69</xdr:row>
      <xdr:rowOff>47625</xdr:rowOff>
    </xdr:from>
    <xdr:to>
      <xdr:col>3</xdr:col>
      <xdr:colOff>38100</xdr:colOff>
      <xdr:row>70</xdr:row>
      <xdr:rowOff>142875</xdr:rowOff>
    </xdr:to>
    <xdr:pic macro="[0]!cmd_berechnen_BeiKlick">
      <xdr:nvPicPr>
        <xdr:cNvPr id="20" name="cmd_berech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10887075"/>
          <a:ext cx="1371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69</xdr:row>
      <xdr:rowOff>57150</xdr:rowOff>
    </xdr:from>
    <xdr:to>
      <xdr:col>5</xdr:col>
      <xdr:colOff>809625</xdr:colOff>
      <xdr:row>70</xdr:row>
      <xdr:rowOff>152400</xdr:rowOff>
    </xdr:to>
    <xdr:pic macro="[0]!cmd_print_KlickenSieAuf">
      <xdr:nvPicPr>
        <xdr:cNvPr id="21" name="cmd_prin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0896600"/>
          <a:ext cx="1333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1285875</xdr:colOff>
      <xdr:row>6</xdr:row>
      <xdr:rowOff>9525</xdr:rowOff>
    </xdr:from>
    <xdr:to>
      <xdr:col>3</xdr:col>
      <xdr:colOff>0</xdr:colOff>
      <xdr:row>38</xdr:row>
      <xdr:rowOff>38100</xdr:rowOff>
    </xdr:to>
    <xdr:sp macro="[0]!hinweis">
      <xdr:nvSpPr>
        <xdr:cNvPr id="1" name="Rectangle 38"/>
        <xdr:cNvSpPr>
          <a:spLocks/>
        </xdr:cNvSpPr>
      </xdr:nvSpPr>
      <xdr:spPr>
        <a:xfrm>
          <a:off x="1476375" y="876300"/>
          <a:ext cx="619125" cy="454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euer@parmentier.de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d-l-s.de/html/downloads.html" TargetMode="External" /><Relationship Id="rId2" Type="http://schemas.openxmlformats.org/officeDocument/2006/relationships/hyperlink" Target="http://www.vorly.de/lohn-gehaltsabrechnung" TargetMode="External" /><Relationship Id="rId3" Type="http://schemas.openxmlformats.org/officeDocument/2006/relationships/hyperlink" Target="http://www.parmentier.de/steuer/formular.htm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IV59"/>
  <sheetViews>
    <sheetView tabSelected="1" zoomScalePageLayoutView="0" workbookViewId="0" topLeftCell="A1">
      <selection activeCell="C40" sqref="C40"/>
    </sheetView>
  </sheetViews>
  <sheetFormatPr defaultColWidth="0" defaultRowHeight="12.75" zeroHeight="1"/>
  <cols>
    <col min="1" max="1" width="40.28125" style="12" customWidth="1"/>
    <col min="2" max="2" width="53.28125" style="1" customWidth="1"/>
    <col min="3" max="3" width="15.421875" style="1" customWidth="1"/>
    <col min="4" max="4" width="4.8515625" style="1" customWidth="1"/>
    <col min="5" max="5" width="3.57421875" style="12" customWidth="1"/>
    <col min="6" max="6" width="51.28125" style="1" customWidth="1"/>
    <col min="7" max="7" width="10.421875" style="2" hidden="1" customWidth="1"/>
    <col min="8" max="8" width="10.8515625" style="2" hidden="1" customWidth="1"/>
    <col min="9" max="9" width="6.00390625" style="2" hidden="1" customWidth="1"/>
    <col min="10" max="10" width="11.7109375" style="2" hidden="1" customWidth="1"/>
    <col min="11" max="11" width="11.421875" style="2" hidden="1" customWidth="1"/>
    <col min="12" max="12" width="5.28125" style="2" hidden="1" customWidth="1"/>
    <col min="13" max="13" width="2.28125" style="2" hidden="1" customWidth="1"/>
    <col min="14" max="14" width="4.8515625" style="2" hidden="1" customWidth="1"/>
    <col min="15" max="15" width="17.28125" style="2" hidden="1" customWidth="1"/>
    <col min="16" max="16" width="12.28125" style="2" hidden="1" customWidth="1"/>
    <col min="17" max="17" width="11.421875" style="2" hidden="1" customWidth="1"/>
    <col min="18" max="255" width="0" style="2" hidden="1" customWidth="1"/>
    <col min="256" max="16384" width="3.421875" style="12" hidden="1" customWidth="1"/>
  </cols>
  <sheetData>
    <row r="1" spans="1:256" ht="14.25" customHeight="1">
      <c r="A1" s="11"/>
      <c r="B1" s="183"/>
      <c r="C1" s="12"/>
      <c r="D1" s="12"/>
      <c r="F1" s="40"/>
      <c r="G1" s="144"/>
      <c r="H1" s="144"/>
      <c r="I1" s="145"/>
      <c r="J1" s="146"/>
      <c r="K1" s="296"/>
      <c r="L1" s="147"/>
      <c r="IV1" s="40"/>
    </row>
    <row r="2" spans="1:256" ht="14.25" customHeight="1">
      <c r="A2" s="16"/>
      <c r="B2" s="17" t="s">
        <v>115</v>
      </c>
      <c r="C2" s="42"/>
      <c r="D2" s="13"/>
      <c r="E2" s="20"/>
      <c r="F2" s="14"/>
      <c r="G2" s="148"/>
      <c r="H2" s="148"/>
      <c r="I2" s="149"/>
      <c r="J2" s="146"/>
      <c r="K2" s="297"/>
      <c r="L2" s="150"/>
      <c r="IV2" s="40"/>
    </row>
    <row r="3" spans="1:256" ht="14.25" customHeight="1">
      <c r="A3" s="19"/>
      <c r="B3" s="292">
        <v>2015</v>
      </c>
      <c r="C3" s="294"/>
      <c r="D3" s="13"/>
      <c r="E3" s="20"/>
      <c r="F3" s="12"/>
      <c r="IV3" s="40"/>
    </row>
    <row r="4" spans="1:256" ht="14.25" customHeight="1">
      <c r="A4" s="19"/>
      <c r="B4" s="293"/>
      <c r="C4" s="295"/>
      <c r="D4" s="12"/>
      <c r="E4" s="20"/>
      <c r="F4" s="40"/>
      <c r="IV4" s="40"/>
    </row>
    <row r="5" spans="1:256" ht="14.25" customHeight="1">
      <c r="A5" s="19"/>
      <c r="B5" s="37" t="s">
        <v>31</v>
      </c>
      <c r="C5" s="20"/>
      <c r="D5" s="184"/>
      <c r="E5" s="21"/>
      <c r="F5" s="12"/>
      <c r="IV5" s="40"/>
    </row>
    <row r="6" spans="1:256" ht="14.25" customHeight="1">
      <c r="A6" s="38" t="s">
        <v>32</v>
      </c>
      <c r="B6" s="66" t="s">
        <v>175</v>
      </c>
      <c r="C6" s="20"/>
      <c r="D6" s="20"/>
      <c r="E6" s="22"/>
      <c r="F6" s="12"/>
      <c r="IV6" s="40"/>
    </row>
    <row r="7" spans="1:256" ht="14.25" customHeight="1">
      <c r="A7" s="35" t="s">
        <v>28</v>
      </c>
      <c r="B7" s="66" t="s">
        <v>169</v>
      </c>
      <c r="C7" s="23"/>
      <c r="D7" s="23"/>
      <c r="E7" s="24"/>
      <c r="F7" s="12"/>
      <c r="IV7" s="40"/>
    </row>
    <row r="8" spans="1:256" ht="14.25" customHeight="1">
      <c r="A8" s="36" t="s">
        <v>27</v>
      </c>
      <c r="B8" s="66" t="s">
        <v>168</v>
      </c>
      <c r="C8" s="68"/>
      <c r="D8" s="20"/>
      <c r="E8" s="24"/>
      <c r="F8" s="12"/>
      <c r="IV8" s="40"/>
    </row>
    <row r="9" spans="1:256" ht="3" customHeight="1">
      <c r="A9" s="25"/>
      <c r="B9" s="26"/>
      <c r="C9" s="26"/>
      <c r="D9" s="26"/>
      <c r="E9" s="24"/>
      <c r="F9" s="12"/>
      <c r="G9" s="3"/>
      <c r="H9" s="162"/>
      <c r="I9" s="3"/>
      <c r="J9" s="163"/>
      <c r="K9" s="3"/>
      <c r="L9" s="3"/>
      <c r="M9" s="3"/>
      <c r="N9" s="3"/>
      <c r="IV9" s="40"/>
    </row>
    <row r="10" spans="1:256" ht="5.25" customHeight="1" thickBot="1">
      <c r="A10" s="25"/>
      <c r="B10" s="30"/>
      <c r="C10" s="12"/>
      <c r="D10" s="27"/>
      <c r="E10" s="24"/>
      <c r="F10" s="12"/>
      <c r="G10" s="3"/>
      <c r="H10" s="3"/>
      <c r="I10" s="3"/>
      <c r="J10" s="3"/>
      <c r="K10" s="3"/>
      <c r="L10" s="3"/>
      <c r="M10" s="3"/>
      <c r="N10" s="3"/>
      <c r="IV10" s="40"/>
    </row>
    <row r="11" spans="1:256" ht="15" customHeight="1">
      <c r="A11" s="25"/>
      <c r="B11" s="204" t="s">
        <v>38</v>
      </c>
      <c r="C11" s="185"/>
      <c r="D11" s="118"/>
      <c r="E11" s="28"/>
      <c r="F11" s="40"/>
      <c r="G11" s="3"/>
      <c r="H11" s="8"/>
      <c r="I11" s="107"/>
      <c r="J11" s="108"/>
      <c r="K11" s="164"/>
      <c r="L11" s="3"/>
      <c r="M11" s="3"/>
      <c r="N11" s="3"/>
      <c r="IV11" s="40"/>
    </row>
    <row r="12" spans="1:256" ht="14.25" customHeight="1">
      <c r="A12" s="25"/>
      <c r="B12" s="119" t="s">
        <v>6</v>
      </c>
      <c r="C12" s="43">
        <v>1</v>
      </c>
      <c r="D12" s="120"/>
      <c r="E12" s="20"/>
      <c r="F12" s="12"/>
      <c r="G12" s="3"/>
      <c r="H12" s="103"/>
      <c r="I12" s="104"/>
      <c r="J12" s="103"/>
      <c r="K12" s="164"/>
      <c r="L12" s="3"/>
      <c r="M12" s="3"/>
      <c r="N12" s="3"/>
      <c r="IV12" s="40"/>
    </row>
    <row r="13" spans="1:256" ht="14.25" customHeight="1">
      <c r="A13" s="20"/>
      <c r="B13" s="121" t="s">
        <v>170</v>
      </c>
      <c r="C13" s="44">
        <v>1</v>
      </c>
      <c r="D13" s="122"/>
      <c r="F13" s="40"/>
      <c r="G13" s="3"/>
      <c r="H13" s="103"/>
      <c r="I13" s="104"/>
      <c r="J13" s="103"/>
      <c r="K13" s="164"/>
      <c r="L13" s="3"/>
      <c r="M13" s="3"/>
      <c r="N13" s="3"/>
      <c r="IV13" s="40"/>
    </row>
    <row r="14" spans="2:256" ht="14.25" customHeight="1">
      <c r="B14" s="125" t="s">
        <v>137</v>
      </c>
      <c r="C14" s="43">
        <v>1</v>
      </c>
      <c r="D14" s="116"/>
      <c r="F14" s="41"/>
      <c r="G14" s="13"/>
      <c r="H14" s="13"/>
      <c r="I14" s="104"/>
      <c r="J14" s="103"/>
      <c r="K14" s="164"/>
      <c r="L14" s="3"/>
      <c r="M14" s="3"/>
      <c r="N14" s="3"/>
      <c r="IV14" s="40"/>
    </row>
    <row r="15" spans="2:256" ht="14.25" customHeight="1">
      <c r="B15" s="125" t="s">
        <v>138</v>
      </c>
      <c r="C15" s="43">
        <v>1</v>
      </c>
      <c r="D15" s="116"/>
      <c r="F15" s="12"/>
      <c r="G15" s="3"/>
      <c r="H15" s="3"/>
      <c r="I15" s="3"/>
      <c r="J15" s="3"/>
      <c r="K15" s="3"/>
      <c r="L15" s="3"/>
      <c r="M15" s="3"/>
      <c r="N15" s="3"/>
      <c r="IV15" s="40"/>
    </row>
    <row r="16" spans="2:256" ht="14.25" customHeight="1">
      <c r="B16" s="119" t="s">
        <v>40</v>
      </c>
      <c r="C16" s="43">
        <v>0</v>
      </c>
      <c r="D16" s="201"/>
      <c r="E16" s="18"/>
      <c r="F16" s="12"/>
      <c r="G16" s="3"/>
      <c r="H16" s="81"/>
      <c r="I16" s="104"/>
      <c r="J16" s="103"/>
      <c r="K16" s="164"/>
      <c r="L16" s="3"/>
      <c r="M16" s="3"/>
      <c r="N16" s="3"/>
      <c r="IV16" s="40"/>
    </row>
    <row r="17" spans="2:256" ht="14.25" customHeight="1">
      <c r="B17" s="281" t="s">
        <v>131</v>
      </c>
      <c r="C17" s="282">
        <v>14.6</v>
      </c>
      <c r="D17" s="123" t="s">
        <v>41</v>
      </c>
      <c r="E17" s="15"/>
      <c r="F17" s="12"/>
      <c r="G17" s="3"/>
      <c r="H17" s="81"/>
      <c r="I17" s="104"/>
      <c r="J17" s="103"/>
      <c r="K17" s="164"/>
      <c r="L17" s="3"/>
      <c r="M17" s="3"/>
      <c r="N17" s="3"/>
      <c r="IV17" s="40"/>
    </row>
    <row r="18" spans="2:256" ht="14.25" customHeight="1">
      <c r="B18" s="198" t="s">
        <v>185</v>
      </c>
      <c r="C18" s="282">
        <v>0.9</v>
      </c>
      <c r="D18" s="123" t="s">
        <v>8</v>
      </c>
      <c r="E18" s="15"/>
      <c r="F18" s="285"/>
      <c r="G18" s="3"/>
      <c r="H18" s="81"/>
      <c r="I18" s="104"/>
      <c r="J18" s="103"/>
      <c r="K18" s="164"/>
      <c r="L18" s="3"/>
      <c r="M18" s="3"/>
      <c r="N18" s="3"/>
      <c r="IV18" s="40"/>
    </row>
    <row r="19" spans="2:256" ht="14.25" customHeight="1">
      <c r="B19" s="199" t="s">
        <v>132</v>
      </c>
      <c r="C19" s="283">
        <v>0</v>
      </c>
      <c r="D19" s="123" t="s">
        <v>5</v>
      </c>
      <c r="E19" s="15"/>
      <c r="F19" s="285"/>
      <c r="G19" s="3"/>
      <c r="H19" s="3"/>
      <c r="I19" s="3"/>
      <c r="J19" s="3"/>
      <c r="K19" s="3"/>
      <c r="L19" s="3"/>
      <c r="M19" s="3"/>
      <c r="N19" s="3"/>
      <c r="IV19" s="40"/>
    </row>
    <row r="20" spans="2:256" ht="14.25" customHeight="1">
      <c r="B20" s="199" t="s">
        <v>42</v>
      </c>
      <c r="C20" s="284">
        <v>0</v>
      </c>
      <c r="D20" s="123"/>
      <c r="E20" s="15"/>
      <c r="F20" s="285"/>
      <c r="G20" s="3"/>
      <c r="H20" s="100"/>
      <c r="I20" s="104"/>
      <c r="J20" s="103"/>
      <c r="K20" s="160"/>
      <c r="L20" s="3"/>
      <c r="M20" s="3"/>
      <c r="N20" s="3"/>
      <c r="IV20" s="40"/>
    </row>
    <row r="21" spans="2:256" ht="14.25" customHeight="1">
      <c r="B21" s="119" t="s">
        <v>43</v>
      </c>
      <c r="C21" s="43">
        <v>1</v>
      </c>
      <c r="D21" s="123"/>
      <c r="E21" s="15"/>
      <c r="F21" s="285"/>
      <c r="G21" s="3"/>
      <c r="H21" s="3"/>
      <c r="I21" s="3"/>
      <c r="J21" s="3"/>
      <c r="K21" s="165"/>
      <c r="L21" s="3"/>
      <c r="M21" s="3"/>
      <c r="N21" s="3"/>
      <c r="IV21" s="40"/>
    </row>
    <row r="22" spans="2:256" ht="14.25" customHeight="1">
      <c r="B22" s="119" t="s">
        <v>44</v>
      </c>
      <c r="C22" s="43">
        <v>0</v>
      </c>
      <c r="D22" s="123"/>
      <c r="E22" s="15"/>
      <c r="F22" s="285"/>
      <c r="IV22" s="40"/>
    </row>
    <row r="23" spans="2:256" ht="14.25" customHeight="1">
      <c r="B23" s="119" t="s">
        <v>45</v>
      </c>
      <c r="C23" s="43">
        <v>0</v>
      </c>
      <c r="D23" s="123"/>
      <c r="E23" s="15"/>
      <c r="F23" s="183"/>
      <c r="IV23" s="40"/>
    </row>
    <row r="24" spans="2:256" ht="14.25" customHeight="1">
      <c r="B24" s="125" t="s">
        <v>133</v>
      </c>
      <c r="C24" s="43">
        <v>9</v>
      </c>
      <c r="D24" s="201" t="s">
        <v>8</v>
      </c>
      <c r="E24" s="18"/>
      <c r="F24" s="12"/>
      <c r="IV24" s="40"/>
    </row>
    <row r="25" spans="2:256" ht="14.25" customHeight="1">
      <c r="B25" s="124" t="s">
        <v>134</v>
      </c>
      <c r="C25" s="49">
        <v>21238</v>
      </c>
      <c r="D25" s="123"/>
      <c r="E25" s="13"/>
      <c r="F25" s="12"/>
      <c r="IV25" s="40"/>
    </row>
    <row r="26" spans="2:256" ht="14.25" customHeight="1">
      <c r="B26" s="125" t="s">
        <v>7</v>
      </c>
      <c r="C26" s="46">
        <v>0</v>
      </c>
      <c r="D26" s="202" t="s">
        <v>5</v>
      </c>
      <c r="E26" s="15"/>
      <c r="F26" s="12"/>
      <c r="IV26" s="40"/>
    </row>
    <row r="27" spans="1:256" ht="14.25" customHeight="1" thickBot="1">
      <c r="A27" s="20"/>
      <c r="B27" s="126" t="s">
        <v>11</v>
      </c>
      <c r="C27" s="127">
        <v>0</v>
      </c>
      <c r="D27" s="203" t="s">
        <v>5</v>
      </c>
      <c r="E27" s="15"/>
      <c r="F27" s="12"/>
      <c r="IV27" s="40"/>
    </row>
    <row r="28" spans="1:256" ht="4.5" customHeight="1">
      <c r="A28" s="20"/>
      <c r="B28" s="41"/>
      <c r="C28" s="13"/>
      <c r="D28" s="13"/>
      <c r="E28" s="15"/>
      <c r="F28" s="12"/>
      <c r="IV28" s="40"/>
    </row>
    <row r="29" spans="1:256" ht="17.25" customHeight="1">
      <c r="A29" s="20"/>
      <c r="B29" s="274"/>
      <c r="C29" s="275"/>
      <c r="D29" s="276"/>
      <c r="E29" s="15"/>
      <c r="F29" s="12"/>
      <c r="IV29" s="40"/>
    </row>
    <row r="30" spans="1:256" ht="15" customHeight="1">
      <c r="A30" s="20"/>
      <c r="B30" s="277"/>
      <c r="C30" s="278"/>
      <c r="D30" s="279"/>
      <c r="E30" s="15"/>
      <c r="F30" s="12"/>
      <c r="IV30" s="40"/>
    </row>
    <row r="31" spans="1:256" ht="7.5" customHeight="1">
      <c r="A31" s="20"/>
      <c r="B31" s="12"/>
      <c r="C31" s="12"/>
      <c r="D31" s="12"/>
      <c r="F31" s="12"/>
      <c r="IV31" s="40"/>
    </row>
    <row r="32" spans="1:256" ht="12" customHeight="1">
      <c r="A32" s="20"/>
      <c r="B32" s="12"/>
      <c r="C32" s="12"/>
      <c r="D32" s="12"/>
      <c r="F32" s="12"/>
      <c r="IV32" s="40"/>
    </row>
    <row r="33" spans="1:256" ht="14.25" customHeight="1">
      <c r="A33" s="20"/>
      <c r="B33" s="300"/>
      <c r="C33" s="300"/>
      <c r="D33" s="300"/>
      <c r="E33" s="15"/>
      <c r="F33" s="12"/>
      <c r="G33" s="2">
        <v>259.91</v>
      </c>
      <c r="IV33" s="40"/>
    </row>
    <row r="34" spans="1:256" ht="15.75" customHeight="1">
      <c r="A34" s="20"/>
      <c r="B34" s="290" t="s">
        <v>189</v>
      </c>
      <c r="C34" s="301"/>
      <c r="D34" s="301"/>
      <c r="E34" s="15"/>
      <c r="F34" s="12"/>
      <c r="G34" s="2">
        <v>23.39</v>
      </c>
      <c r="IV34" s="40"/>
    </row>
    <row r="35" spans="2:256" ht="14.25" customHeight="1">
      <c r="B35" s="54" t="s">
        <v>65</v>
      </c>
      <c r="C35" s="53">
        <v>0.7</v>
      </c>
      <c r="D35" s="45" t="s">
        <v>8</v>
      </c>
      <c r="E35" s="13"/>
      <c r="F35" s="12"/>
      <c r="G35" s="2">
        <v>14.29</v>
      </c>
      <c r="IV35" s="40"/>
    </row>
    <row r="36" spans="2:256" ht="14.25" customHeight="1">
      <c r="B36" s="54" t="s">
        <v>61</v>
      </c>
      <c r="C36" s="9">
        <v>0.24</v>
      </c>
      <c r="D36" s="45" t="s">
        <v>8</v>
      </c>
      <c r="E36" s="139"/>
      <c r="F36" s="140"/>
      <c r="G36" s="151">
        <v>201.32</v>
      </c>
      <c r="H36" s="151"/>
      <c r="I36" s="145"/>
      <c r="IV36" s="40"/>
    </row>
    <row r="37" spans="1:256" ht="14.25" customHeight="1">
      <c r="A37" s="31"/>
      <c r="B37" s="54" t="s">
        <v>62</v>
      </c>
      <c r="C37" s="53">
        <v>0.67</v>
      </c>
      <c r="D37" s="45" t="s">
        <v>41</v>
      </c>
      <c r="E37" s="15"/>
      <c r="F37" s="141"/>
      <c r="G37" s="152">
        <v>36.83</v>
      </c>
      <c r="H37" s="153"/>
      <c r="I37" s="145"/>
      <c r="IV37" s="40"/>
    </row>
    <row r="38" spans="1:256" ht="14.25" customHeight="1">
      <c r="A38" s="32"/>
      <c r="B38" s="42"/>
      <c r="C38" s="13"/>
      <c r="D38" s="13"/>
      <c r="E38" s="15"/>
      <c r="F38" s="15"/>
      <c r="G38" s="2">
        <v>244.29</v>
      </c>
      <c r="IV38" s="40"/>
    </row>
    <row r="39" spans="1:256" ht="14.25" customHeight="1">
      <c r="A39" s="34"/>
      <c r="B39" s="280" t="s">
        <v>184</v>
      </c>
      <c r="C39" s="298" t="s">
        <v>204</v>
      </c>
      <c r="D39" s="299"/>
      <c r="E39" s="299"/>
      <c r="F39" s="67"/>
      <c r="G39" s="2">
        <v>42.35</v>
      </c>
      <c r="H39" s="153"/>
      <c r="IV39" s="40"/>
    </row>
    <row r="40" spans="1:256" ht="12.75">
      <c r="A40" s="34"/>
      <c r="B40" s="270"/>
      <c r="C40" s="270"/>
      <c r="D40" s="12"/>
      <c r="E40" s="15"/>
      <c r="F40" s="15"/>
      <c r="IV40" s="40"/>
    </row>
    <row r="41" spans="1:256" ht="12.75" hidden="1">
      <c r="A41" s="34"/>
      <c r="B41" s="33"/>
      <c r="C41" s="25"/>
      <c r="D41" s="12"/>
      <c r="E41" s="15"/>
      <c r="F41" s="15"/>
      <c r="IV41" s="40"/>
    </row>
    <row r="42" spans="1:256" ht="12.75" hidden="1">
      <c r="A42" s="29"/>
      <c r="B42" s="117"/>
      <c r="C42" s="290"/>
      <c r="D42" s="291"/>
      <c r="E42" s="291"/>
      <c r="F42" s="15"/>
      <c r="IV42" s="40"/>
    </row>
    <row r="43" spans="1:256" ht="12.75" hidden="1">
      <c r="A43" s="29"/>
      <c r="B43" s="25"/>
      <c r="C43" s="25"/>
      <c r="D43" s="12"/>
      <c r="E43" s="15"/>
      <c r="F43" s="15"/>
      <c r="IV43" s="40"/>
    </row>
    <row r="44" spans="1:256" ht="12.75" hidden="1">
      <c r="A44" s="138"/>
      <c r="B44" s="138"/>
      <c r="C44" s="138"/>
      <c r="D44" s="138"/>
      <c r="E44" s="138"/>
      <c r="F44" s="138"/>
      <c r="G44" s="154"/>
      <c r="H44" s="154"/>
      <c r="I44" s="154"/>
      <c r="IV44" s="40"/>
    </row>
    <row r="45" ht="12.75" hidden="1"/>
    <row r="46" ht="12.75" hidden="1"/>
    <row r="47" ht="12.75" hidden="1"/>
    <row r="48" spans="2:6" ht="12.75" hidden="1">
      <c r="B48" s="6"/>
      <c r="C48" s="4"/>
      <c r="E48" s="15"/>
      <c r="F48" s="5"/>
    </row>
    <row r="49" spans="2:6" ht="12.75" hidden="1">
      <c r="B49" s="7"/>
      <c r="C49" s="4"/>
      <c r="E49" s="15"/>
      <c r="F49" s="5"/>
    </row>
    <row r="50" spans="2:6" ht="12.75" hidden="1">
      <c r="B50" s="4"/>
      <c r="C50" s="4"/>
      <c r="E50" s="15"/>
      <c r="F50" s="5"/>
    </row>
    <row r="51" spans="2:6" ht="12.75" hidden="1">
      <c r="B51" s="4"/>
      <c r="C51" s="4"/>
      <c r="E51" s="15"/>
      <c r="F51" s="5"/>
    </row>
    <row r="52" spans="2:6" ht="12.75" hidden="1">
      <c r="B52" s="4"/>
      <c r="C52" s="4"/>
      <c r="E52" s="15"/>
      <c r="F52" s="5"/>
    </row>
    <row r="59" ht="12.75" hidden="1">
      <c r="G59" s="2">
        <v>2455.15</v>
      </c>
    </row>
  </sheetData>
  <sheetProtection/>
  <mergeCells count="7">
    <mergeCell ref="C42:E42"/>
    <mergeCell ref="B3:B4"/>
    <mergeCell ref="C3:C4"/>
    <mergeCell ref="K1:K2"/>
    <mergeCell ref="C39:E39"/>
    <mergeCell ref="B33:D33"/>
    <mergeCell ref="B34:D34"/>
  </mergeCells>
  <conditionalFormatting sqref="C21">
    <cfRule type="cellIs" priority="1" dxfId="1" operator="between" stopIfTrue="1">
      <formula>0</formula>
      <formula>5</formula>
    </cfRule>
  </conditionalFormatting>
  <dataValidations count="5">
    <dataValidation type="list" allowBlank="1" showInputMessage="1" showErrorMessage="1" sqref="C12">
      <formula1>"1,2,3,4,5,6"</formula1>
    </dataValidation>
    <dataValidation type="list" allowBlank="1" showInputMessage="1" showErrorMessage="1" sqref="C20:C23 C14:C15">
      <formula1>"0,1"</formula1>
    </dataValidation>
    <dataValidation type="list" operator="notBetween" allowBlank="1" showInputMessage="1" showErrorMessage="1" sqref="C24">
      <formula1>"0,8,9"</formula1>
    </dataValidation>
    <dataValidation type="list" allowBlank="1" showInputMessage="1" showErrorMessage="1" sqref="C16">
      <formula1>"0,0,5,1,1,5,2,2,2,3,3,5,4,4,5,5,5,5,6"</formula1>
    </dataValidation>
    <dataValidation type="decimal" allowBlank="1" showInputMessage="1" showErrorMessage="1" sqref="C13">
      <formula1>0.1</formula1>
      <formula2>1</formula2>
    </dataValidation>
  </dataValidations>
  <hyperlinks>
    <hyperlink ref="B39" r:id="rId1" display="steuer@parmentier.de"/>
  </hyperlinks>
  <printOptions horizontalCentered="1"/>
  <pageMargins left="0" right="0" top="0" bottom="0" header="0" footer="0"/>
  <pageSetup horizontalDpi="600" verticalDpi="600" orientation="landscape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L74"/>
  <sheetViews>
    <sheetView showGridLines="0" defaultGridColor="0" zoomScale="110" zoomScaleNormal="110" zoomScalePageLayoutView="0" colorId="46" workbookViewId="0" topLeftCell="A30">
      <selection activeCell="G55" sqref="G55"/>
    </sheetView>
  </sheetViews>
  <sheetFormatPr defaultColWidth="0" defaultRowHeight="12.75"/>
  <cols>
    <col min="1" max="1" width="1.8515625" style="72" customWidth="1"/>
    <col min="2" max="2" width="9.7109375" style="72" customWidth="1"/>
    <col min="3" max="3" width="22.28125" style="72" customWidth="1"/>
    <col min="4" max="4" width="8.7109375" style="72" customWidth="1"/>
    <col min="5" max="5" width="10.57421875" style="75" customWidth="1"/>
    <col min="6" max="6" width="15.57421875" style="72" customWidth="1"/>
    <col min="7" max="7" width="14.8515625" style="76" customWidth="1"/>
    <col min="8" max="8" width="1.421875" style="72" customWidth="1"/>
    <col min="9" max="9" width="4.57421875" style="72" customWidth="1"/>
    <col min="10" max="10" width="10.7109375" style="72" customWidth="1"/>
    <col min="11" max="13" width="15.8515625" style="72" customWidth="1"/>
    <col min="14" max="16384" width="0" style="72" hidden="1" customWidth="1"/>
  </cols>
  <sheetData>
    <row r="1" spans="2:8" ht="32.25" customHeight="1">
      <c r="B1" s="304" t="s">
        <v>194</v>
      </c>
      <c r="C1" s="305"/>
      <c r="D1" s="305"/>
      <c r="E1" s="70"/>
      <c r="F1" s="70"/>
      <c r="G1" s="71"/>
      <c r="H1" s="70"/>
    </row>
    <row r="2" spans="2:11" ht="13.5">
      <c r="B2" s="72" t="s">
        <v>39</v>
      </c>
      <c r="C2" s="73" t="s">
        <v>72</v>
      </c>
      <c r="D2" s="74"/>
      <c r="J2" s="51"/>
      <c r="K2" s="191" t="s">
        <v>66</v>
      </c>
    </row>
    <row r="3" spans="2:10" ht="13.5">
      <c r="B3" s="78" t="s">
        <v>19</v>
      </c>
      <c r="C3" s="79" t="str">
        <f>Stammdaten!B6</f>
        <v>Heinz Mustermann</v>
      </c>
      <c r="J3" s="80"/>
    </row>
    <row r="4" spans="2:10" ht="13.5">
      <c r="B4" s="81" t="s">
        <v>20</v>
      </c>
      <c r="C4" s="82" t="str">
        <f>Stammdaten!B7</f>
        <v>Hauptstraße 12</v>
      </c>
      <c r="D4" s="83"/>
      <c r="E4" s="39"/>
      <c r="J4" s="100"/>
    </row>
    <row r="5" spans="2:12" ht="13.5">
      <c r="B5" s="81" t="s">
        <v>21</v>
      </c>
      <c r="C5" s="82" t="str">
        <f>Stammdaten!B8</f>
        <v>56068 Koblenz</v>
      </c>
      <c r="D5" s="83"/>
      <c r="E5" s="84"/>
      <c r="G5" s="85"/>
      <c r="I5" s="86"/>
      <c r="J5" s="166"/>
      <c r="K5" s="167"/>
      <c r="L5" s="167"/>
    </row>
    <row r="6" spans="2:12" ht="12.75">
      <c r="B6" s="132" t="s">
        <v>64</v>
      </c>
      <c r="C6" s="255">
        <f ca="1">TODAY()</f>
        <v>42373</v>
      </c>
      <c r="D6" s="157"/>
      <c r="E6" s="83"/>
      <c r="F6" s="181" t="s">
        <v>101</v>
      </c>
      <c r="G6" s="87">
        <f>Stammdaten!$C$25</f>
        <v>21238</v>
      </c>
      <c r="I6" s="88"/>
      <c r="J6" s="167"/>
      <c r="K6" s="238"/>
      <c r="L6" s="167"/>
    </row>
    <row r="7" spans="2:12" ht="12.75">
      <c r="B7" s="81"/>
      <c r="C7" s="173" t="s">
        <v>103</v>
      </c>
      <c r="D7" s="173"/>
      <c r="E7" s="90">
        <f>Stammdaten!C12</f>
        <v>1</v>
      </c>
      <c r="F7" s="172" t="s">
        <v>102</v>
      </c>
      <c r="G7" s="155">
        <v>39600</v>
      </c>
      <c r="J7" s="167"/>
      <c r="K7" s="167"/>
      <c r="L7" s="167"/>
    </row>
    <row r="8" spans="2:10" ht="12.75">
      <c r="B8" s="81"/>
      <c r="C8" s="173" t="s">
        <v>22</v>
      </c>
      <c r="D8" s="173"/>
      <c r="E8" s="91">
        <f>Stammdaten!$C$16</f>
        <v>0</v>
      </c>
      <c r="F8" s="181"/>
      <c r="G8" s="92">
        <v>0</v>
      </c>
      <c r="J8" s="89"/>
    </row>
    <row r="9" spans="2:7" ht="12.75">
      <c r="B9" s="81"/>
      <c r="C9" s="173">
        <f>IF(AND(Stammdaten!$C$13&lt;1,Stammdaten!$C$12=4),"Ehegattenfaktor (nur bei StKl IV)","")</f>
      </c>
      <c r="D9" s="173"/>
      <c r="E9" s="142">
        <f>IF(AND(Stammdaten!$C$13&lt;1,$E$7=4),Stammdaten!$C$13,"")</f>
      </c>
      <c r="F9" s="181"/>
      <c r="G9" s="236" t="s">
        <v>187</v>
      </c>
    </row>
    <row r="10" spans="2:7" ht="12.75">
      <c r="B10" s="81"/>
      <c r="C10" s="173" t="s">
        <v>99</v>
      </c>
      <c r="D10" s="173"/>
      <c r="E10" s="143">
        <f>IF(Stammdaten!$C$17&gt;20,"privat",Stammdaten!$C$17/100)</f>
        <v>0.146</v>
      </c>
      <c r="F10" s="172"/>
      <c r="G10" s="237" t="s">
        <v>188</v>
      </c>
    </row>
    <row r="11" spans="2:7" ht="12.75">
      <c r="B11" s="81"/>
      <c r="C11" s="286" t="s">
        <v>186</v>
      </c>
      <c r="D11" s="286"/>
      <c r="E11" s="287">
        <f>IF(Stammdaten!$C$17&gt;20,"privat",Stammdaten!$C$18/100)</f>
        <v>0.009000000000000001</v>
      </c>
      <c r="F11" s="209" t="s">
        <v>158</v>
      </c>
      <c r="G11" s="262">
        <v>0</v>
      </c>
    </row>
    <row r="12" spans="2:7" ht="12.75">
      <c r="B12" s="81"/>
      <c r="C12" s="273" t="s">
        <v>23</v>
      </c>
      <c r="D12" s="272" t="s">
        <v>5</v>
      </c>
      <c r="E12" s="271">
        <f>Stammdaten!$C$26</f>
        <v>0</v>
      </c>
      <c r="F12" s="208" t="s">
        <v>29</v>
      </c>
      <c r="G12" s="156">
        <v>20</v>
      </c>
    </row>
    <row r="13" spans="2:7" ht="12.75">
      <c r="B13" s="81"/>
      <c r="C13" s="273" t="s">
        <v>11</v>
      </c>
      <c r="D13" s="272" t="s">
        <v>5</v>
      </c>
      <c r="E13" s="271">
        <f>Stammdaten!$C$27</f>
        <v>0</v>
      </c>
      <c r="F13" s="209" t="s">
        <v>30</v>
      </c>
      <c r="G13" s="156">
        <v>0</v>
      </c>
    </row>
    <row r="14" spans="2:8" ht="5.25" customHeight="1">
      <c r="B14" s="94"/>
      <c r="C14" s="174"/>
      <c r="D14" s="174"/>
      <c r="E14" s="95"/>
      <c r="F14" s="94"/>
      <c r="G14" s="96"/>
      <c r="H14" s="89"/>
    </row>
    <row r="15" spans="1:8" ht="11.25" customHeight="1">
      <c r="A15" s="89"/>
      <c r="B15" s="239"/>
      <c r="C15" s="240"/>
      <c r="D15" s="175" t="s">
        <v>34</v>
      </c>
      <c r="E15" s="161" t="s">
        <v>80</v>
      </c>
      <c r="F15" s="102"/>
      <c r="G15" s="241"/>
      <c r="H15" s="89"/>
    </row>
    <row r="16" spans="1:10" ht="12.75">
      <c r="A16" s="89"/>
      <c r="B16" s="242"/>
      <c r="C16" s="205" t="s">
        <v>46</v>
      </c>
      <c r="D16" s="129">
        <v>0</v>
      </c>
      <c r="E16" s="69">
        <v>0</v>
      </c>
      <c r="F16" s="269" t="s">
        <v>81</v>
      </c>
      <c r="G16" s="243">
        <v>4000</v>
      </c>
      <c r="H16" s="89"/>
      <c r="I16" s="256"/>
      <c r="J16" s="133"/>
    </row>
    <row r="17" spans="1:10" ht="12.75">
      <c r="A17" s="89"/>
      <c r="B17" s="242"/>
      <c r="C17" s="206" t="s">
        <v>82</v>
      </c>
      <c r="D17" s="206"/>
      <c r="E17" s="207"/>
      <c r="F17" s="207"/>
      <c r="G17" s="243">
        <v>0</v>
      </c>
      <c r="H17" s="89"/>
      <c r="I17" s="182" t="s">
        <v>84</v>
      </c>
      <c r="J17" s="133"/>
    </row>
    <row r="18" spans="1:10" ht="12.75">
      <c r="A18" s="89"/>
      <c r="B18" s="242"/>
      <c r="C18" s="206"/>
      <c r="D18" s="206"/>
      <c r="E18" s="207"/>
      <c r="F18" s="207"/>
      <c r="G18" s="243"/>
      <c r="H18" s="89"/>
      <c r="I18" s="182" t="s">
        <v>83</v>
      </c>
      <c r="J18" s="133"/>
    </row>
    <row r="19" spans="1:10" ht="14.25" customHeight="1">
      <c r="A19" s="89"/>
      <c r="B19" s="242"/>
      <c r="C19" s="176"/>
      <c r="D19" s="177" t="s">
        <v>34</v>
      </c>
      <c r="E19" s="221" t="s">
        <v>35</v>
      </c>
      <c r="F19" s="207"/>
      <c r="G19" s="243">
        <v>0</v>
      </c>
      <c r="H19" s="89"/>
      <c r="I19" s="182" t="s">
        <v>83</v>
      </c>
      <c r="J19" s="93"/>
    </row>
    <row r="20" spans="1:9" ht="12.75">
      <c r="A20" s="89"/>
      <c r="B20" s="242"/>
      <c r="C20" s="206" t="s">
        <v>95</v>
      </c>
      <c r="D20" s="131">
        <v>0</v>
      </c>
      <c r="E20" s="130">
        <v>0</v>
      </c>
      <c r="F20" s="89"/>
      <c r="G20" s="244">
        <f>D20*E20</f>
        <v>0</v>
      </c>
      <c r="H20" s="89"/>
      <c r="I20" s="182" t="s">
        <v>83</v>
      </c>
    </row>
    <row r="21" spans="1:9" ht="12.75">
      <c r="A21" s="89"/>
      <c r="B21" s="242"/>
      <c r="C21" s="206" t="s">
        <v>96</v>
      </c>
      <c r="D21" s="129">
        <v>0</v>
      </c>
      <c r="E21" s="69">
        <v>0</v>
      </c>
      <c r="F21" s="89"/>
      <c r="G21" s="244">
        <f>D21*E21</f>
        <v>0</v>
      </c>
      <c r="H21" s="89"/>
      <c r="I21" s="182" t="s">
        <v>83</v>
      </c>
    </row>
    <row r="22" spans="1:9" ht="12.75">
      <c r="A22" s="89"/>
      <c r="B22" s="242"/>
      <c r="C22" s="206" t="s">
        <v>47</v>
      </c>
      <c r="D22" s="206"/>
      <c r="E22" s="207"/>
      <c r="F22" s="207"/>
      <c r="G22" s="243"/>
      <c r="H22" s="89"/>
      <c r="I22" s="182" t="s">
        <v>84</v>
      </c>
    </row>
    <row r="23" spans="1:9" ht="12.75">
      <c r="A23" s="89"/>
      <c r="B23" s="242"/>
      <c r="C23" s="206" t="s">
        <v>88</v>
      </c>
      <c r="D23" s="206"/>
      <c r="E23" s="207"/>
      <c r="F23" s="207"/>
      <c r="G23" s="243">
        <v>0</v>
      </c>
      <c r="H23" s="89"/>
      <c r="I23" s="182" t="s">
        <v>84</v>
      </c>
    </row>
    <row r="24" spans="1:9" ht="12.75">
      <c r="A24" s="89"/>
      <c r="B24" s="242"/>
      <c r="C24" s="206" t="s">
        <v>97</v>
      </c>
      <c r="D24" s="206"/>
      <c r="E24" s="207"/>
      <c r="F24" s="207"/>
      <c r="G24" s="243">
        <v>0</v>
      </c>
      <c r="H24" s="89"/>
      <c r="I24" s="182" t="s">
        <v>85</v>
      </c>
    </row>
    <row r="25" spans="1:12" ht="12.75">
      <c r="A25" s="89"/>
      <c r="B25" s="242"/>
      <c r="C25" s="206" t="s">
        <v>98</v>
      </c>
      <c r="D25" s="206"/>
      <c r="E25" s="207"/>
      <c r="F25" s="207"/>
      <c r="G25" s="243">
        <v>0</v>
      </c>
      <c r="H25" s="89"/>
      <c r="I25" s="182" t="s">
        <v>85</v>
      </c>
      <c r="L25" s="158"/>
    </row>
    <row r="26" spans="1:9" ht="12.75" customHeight="1">
      <c r="A26" s="89"/>
      <c r="B26" s="242"/>
      <c r="C26" s="308" t="s">
        <v>191</v>
      </c>
      <c r="D26" s="309"/>
      <c r="E26" s="309"/>
      <c r="F26" s="295"/>
      <c r="G26" s="245">
        <f>G16+G17+G18+G19+G20+G21+G22+G23+G24+G25</f>
        <v>4000</v>
      </c>
      <c r="H26" s="89"/>
      <c r="I26" s="115"/>
    </row>
    <row r="27" spans="1:8" ht="13.5">
      <c r="A27" s="89"/>
      <c r="B27" s="246"/>
      <c r="C27" s="232" t="s">
        <v>157</v>
      </c>
      <c r="D27" s="233"/>
      <c r="E27" s="234"/>
      <c r="F27" s="233"/>
      <c r="G27" s="247">
        <v>4000</v>
      </c>
      <c r="H27" s="89"/>
    </row>
    <row r="28" spans="1:8" ht="3" customHeight="1">
      <c r="A28" s="89"/>
      <c r="B28" s="239"/>
      <c r="C28" s="240"/>
      <c r="D28" s="102"/>
      <c r="E28" s="248"/>
      <c r="F28" s="102"/>
      <c r="G28" s="241"/>
      <c r="H28" s="97"/>
    </row>
    <row r="29" spans="1:11" ht="12.75">
      <c r="A29" s="89"/>
      <c r="B29" s="242"/>
      <c r="C29" s="176"/>
      <c r="D29" s="176" t="s">
        <v>51</v>
      </c>
      <c r="E29" s="104"/>
      <c r="F29" s="105"/>
      <c r="G29" s="244">
        <v>716.87</v>
      </c>
      <c r="H29" s="101"/>
      <c r="K29" s="158"/>
    </row>
    <row r="30" spans="1:11" ht="12.75">
      <c r="A30" s="89"/>
      <c r="B30" s="242"/>
      <c r="C30" s="176"/>
      <c r="D30" s="228" t="str">
        <f>Stammdaten!$C$24&amp;"% Kirchensteuer "</f>
        <v>9% Kirchensteuer </v>
      </c>
      <c r="E30" s="229"/>
      <c r="F30" s="106"/>
      <c r="G30" s="244">
        <v>64.57</v>
      </c>
      <c r="H30" s="89"/>
      <c r="K30" s="288"/>
    </row>
    <row r="31" spans="1:11" ht="12.75">
      <c r="A31" s="89"/>
      <c r="B31" s="242"/>
      <c r="C31" s="176"/>
      <c r="D31" s="176" t="s">
        <v>9</v>
      </c>
      <c r="E31" s="104"/>
      <c r="F31" s="103"/>
      <c r="G31" s="244">
        <v>39.49</v>
      </c>
      <c r="H31" s="89"/>
      <c r="K31" s="288"/>
    </row>
    <row r="32" spans="1:8" ht="12.75">
      <c r="A32" s="89"/>
      <c r="B32" s="242"/>
      <c r="C32" s="178"/>
      <c r="D32" s="264" t="str">
        <f>IF(AND(Stammdaten!C27=1,G6&lt;850.01),"",IF(Stammdaten!$C$18&gt;2,"privater (incl. PflegeV) ",IF(Stammdaten!C27=0,Stammdaten!C17/2&amp;"%",""))&amp;" Krankenkassenbeitrag")</f>
        <v>7,3% Krankenkassenbeitrag</v>
      </c>
      <c r="E32" s="265"/>
      <c r="F32" s="266"/>
      <c r="G32" s="244">
        <v>292</v>
      </c>
      <c r="H32" s="89"/>
    </row>
    <row r="33" spans="1:8" ht="12.75">
      <c r="A33" s="89"/>
      <c r="B33" s="242"/>
      <c r="C33" s="178"/>
      <c r="D33" s="264" t="str">
        <f>IF(AND(Stammdaten!C27=1,G6&lt;850.01),"",IF(Stammdaten!$C$18&gt;2,"privater (incl. PflegeV) ",IF(Stammdaten!C27=0,Stammdaten!C18&amp;"%",""))&amp;" Zusatzbeitrag")</f>
        <v>0,9% Zusatzbeitrag</v>
      </c>
      <c r="E33" s="265"/>
      <c r="F33" s="266"/>
      <c r="G33" s="244">
        <v>36</v>
      </c>
      <c r="H33" s="89"/>
    </row>
    <row r="34" spans="1:8" ht="12.75">
      <c r="A34" s="89"/>
      <c r="B34" s="242"/>
      <c r="C34" s="176"/>
      <c r="D34" s="176" t="s">
        <v>100</v>
      </c>
      <c r="E34" s="267"/>
      <c r="F34" s="176"/>
      <c r="G34" s="244">
        <v>60</v>
      </c>
      <c r="H34" s="89"/>
    </row>
    <row r="35" spans="1:8" ht="12.75">
      <c r="A35" s="89"/>
      <c r="B35" s="242"/>
      <c r="C35" s="172"/>
      <c r="D35" s="176" t="s">
        <v>190</v>
      </c>
      <c r="E35" s="267"/>
      <c r="F35" s="268"/>
      <c r="G35" s="244">
        <v>374</v>
      </c>
      <c r="H35" s="89"/>
    </row>
    <row r="36" spans="1:8" ht="12.75">
      <c r="A36" s="89"/>
      <c r="B36" s="242"/>
      <c r="C36" s="176"/>
      <c r="D36" s="176" t="str">
        <f>IF(Stammdaten!C23=1,1.675,1.175)+IF(Stammdaten!C21=1,0.25,0)&amp;"% Pflegeversicherung"</f>
        <v>1,425% Pflegeversicherung</v>
      </c>
      <c r="E36" s="267"/>
      <c r="F36" s="176"/>
      <c r="G36" s="244">
        <v>57</v>
      </c>
      <c r="H36" s="89"/>
    </row>
    <row r="37" spans="1:8" ht="12.75">
      <c r="A37" s="89"/>
      <c r="B37" s="242"/>
      <c r="C37" s="176"/>
      <c r="D37" s="206" t="s">
        <v>147</v>
      </c>
      <c r="E37" s="212"/>
      <c r="F37" s="211"/>
      <c r="G37" s="243">
        <v>0</v>
      </c>
      <c r="H37" s="89"/>
    </row>
    <row r="38" spans="1:8" ht="13.5">
      <c r="A38" s="89"/>
      <c r="B38" s="246"/>
      <c r="C38" s="232" t="s">
        <v>136</v>
      </c>
      <c r="D38" s="249"/>
      <c r="E38" s="234"/>
      <c r="F38" s="233"/>
      <c r="G38" s="250">
        <f>SUM(G29:G37)</f>
        <v>1639.93</v>
      </c>
      <c r="H38" s="89"/>
    </row>
    <row r="39" spans="1:8" ht="3.75" customHeight="1">
      <c r="A39" s="89"/>
      <c r="B39" s="239"/>
      <c r="C39" s="240"/>
      <c r="D39" s="251"/>
      <c r="E39" s="252"/>
      <c r="F39" s="251"/>
      <c r="G39" s="241"/>
      <c r="H39" s="89"/>
    </row>
    <row r="40" spans="1:8" ht="3.75" customHeight="1">
      <c r="A40" s="89"/>
      <c r="B40" s="242"/>
      <c r="C40" s="176"/>
      <c r="D40" s="103"/>
      <c r="E40" s="104"/>
      <c r="F40" s="103"/>
      <c r="G40" s="253"/>
      <c r="H40" s="89"/>
    </row>
    <row r="41" spans="1:8" ht="12.75" customHeight="1">
      <c r="A41" s="89"/>
      <c r="B41" s="242"/>
      <c r="C41" s="159" t="s">
        <v>36</v>
      </c>
      <c r="D41" s="99" t="s">
        <v>34</v>
      </c>
      <c r="E41" s="109" t="s">
        <v>35</v>
      </c>
      <c r="F41" s="98"/>
      <c r="G41" s="253"/>
      <c r="H41" s="89"/>
    </row>
    <row r="42" spans="1:8" ht="12.75">
      <c r="A42" s="89"/>
      <c r="B42" s="242"/>
      <c r="C42" s="206" t="s">
        <v>33</v>
      </c>
      <c r="D42" s="129">
        <v>0</v>
      </c>
      <c r="E42" s="69">
        <v>0</v>
      </c>
      <c r="F42" s="230"/>
      <c r="G42" s="244">
        <f>D42*E42</f>
        <v>0</v>
      </c>
      <c r="H42" s="89"/>
    </row>
    <row r="43" spans="1:8" ht="12.75">
      <c r="A43" s="89"/>
      <c r="B43" s="242"/>
      <c r="C43" s="206" t="s">
        <v>18</v>
      </c>
      <c r="D43" s="129">
        <v>0</v>
      </c>
      <c r="E43" s="69">
        <v>0</v>
      </c>
      <c r="F43" s="231"/>
      <c r="G43" s="244">
        <f>D43*E43</f>
        <v>0</v>
      </c>
      <c r="H43" s="89"/>
    </row>
    <row r="44" spans="1:8" ht="12.75">
      <c r="A44" s="89"/>
      <c r="B44" s="242"/>
      <c r="C44" s="206" t="s">
        <v>17</v>
      </c>
      <c r="D44" s="129">
        <v>0</v>
      </c>
      <c r="E44" s="69">
        <v>0</v>
      </c>
      <c r="F44" s="231"/>
      <c r="G44" s="244">
        <f>D44*E44</f>
        <v>0</v>
      </c>
      <c r="H44" s="89"/>
    </row>
    <row r="45" spans="1:11" ht="12.75">
      <c r="A45" s="89"/>
      <c r="B45" s="242"/>
      <c r="C45" s="210" t="s">
        <v>37</v>
      </c>
      <c r="D45" s="129">
        <v>0</v>
      </c>
      <c r="E45" s="69">
        <v>0</v>
      </c>
      <c r="F45" s="235"/>
      <c r="G45" s="244">
        <f>D45*E45</f>
        <v>0</v>
      </c>
      <c r="H45" s="89"/>
      <c r="K45" s="288"/>
    </row>
    <row r="46" spans="1:10" ht="12.75">
      <c r="A46" s="89"/>
      <c r="B46" s="242"/>
      <c r="C46" s="206" t="s">
        <v>149</v>
      </c>
      <c r="D46" s="211"/>
      <c r="E46" s="212"/>
      <c r="F46" s="211"/>
      <c r="G46" s="244">
        <f>SUM(G42:G44)</f>
        <v>0</v>
      </c>
      <c r="H46" s="89"/>
      <c r="J46" s="254"/>
    </row>
    <row r="47" spans="1:8" ht="8.25" customHeight="1">
      <c r="A47" s="89"/>
      <c r="B47" s="242"/>
      <c r="C47" s="176"/>
      <c r="D47" s="103"/>
      <c r="E47" s="104"/>
      <c r="F47" s="103"/>
      <c r="G47" s="244"/>
      <c r="H47" s="89"/>
    </row>
    <row r="48" spans="1:8" ht="12.75">
      <c r="A48" s="89"/>
      <c r="B48" s="242"/>
      <c r="C48" s="176"/>
      <c r="D48" s="81"/>
      <c r="E48" s="81"/>
      <c r="F48" s="81"/>
      <c r="G48" s="244">
        <v>0</v>
      </c>
      <c r="H48" s="89"/>
    </row>
    <row r="49" spans="1:8" ht="12.75">
      <c r="A49" s="89"/>
      <c r="B49" s="242"/>
      <c r="C49" s="206" t="s">
        <v>25</v>
      </c>
      <c r="D49" s="207"/>
      <c r="E49" s="207"/>
      <c r="F49" s="207"/>
      <c r="G49" s="243">
        <v>0</v>
      </c>
      <c r="H49" s="89"/>
    </row>
    <row r="50" spans="1:8" ht="12.75">
      <c r="A50" s="89"/>
      <c r="B50" s="242"/>
      <c r="C50" s="206" t="s">
        <v>24</v>
      </c>
      <c r="D50" s="207"/>
      <c r="E50" s="207"/>
      <c r="F50" s="207"/>
      <c r="G50" s="243">
        <v>0</v>
      </c>
      <c r="H50" s="89"/>
    </row>
    <row r="51" spans="1:8" ht="12.75">
      <c r="A51" s="89"/>
      <c r="B51" s="242"/>
      <c r="C51" s="206"/>
      <c r="D51" s="207"/>
      <c r="E51" s="207"/>
      <c r="F51" s="207"/>
      <c r="G51" s="243">
        <v>0</v>
      </c>
      <c r="H51" s="89"/>
    </row>
    <row r="52" spans="1:8" ht="4.5" customHeight="1">
      <c r="A52" s="89"/>
      <c r="B52" s="242"/>
      <c r="C52" s="176"/>
      <c r="D52" s="103"/>
      <c r="E52" s="104"/>
      <c r="F52" s="103"/>
      <c r="G52" s="244"/>
      <c r="H52" s="89"/>
    </row>
    <row r="53" spans="1:11" ht="13.5">
      <c r="A53" s="89"/>
      <c r="B53" s="246"/>
      <c r="C53" s="232" t="s">
        <v>135</v>
      </c>
      <c r="D53" s="233"/>
      <c r="E53" s="234"/>
      <c r="F53" s="233"/>
      <c r="G53" s="247">
        <f>SUM(G46:G51)</f>
        <v>0</v>
      </c>
      <c r="H53" s="89"/>
      <c r="K53" s="89"/>
    </row>
    <row r="54" spans="1:8" ht="3.75" customHeight="1">
      <c r="A54" s="89"/>
      <c r="B54" s="89"/>
      <c r="C54" s="159"/>
      <c r="D54" s="110"/>
      <c r="E54" s="111"/>
      <c r="F54" s="110"/>
      <c r="G54" s="112"/>
      <c r="H54" s="89"/>
    </row>
    <row r="55" spans="1:8" ht="13.5">
      <c r="A55" s="89"/>
      <c r="B55" s="89"/>
      <c r="C55" s="159" t="s">
        <v>26</v>
      </c>
      <c r="D55" s="110"/>
      <c r="E55" s="111"/>
      <c r="F55" s="110"/>
      <c r="G55" s="113">
        <v>2360.0699999999997</v>
      </c>
      <c r="H55" s="89"/>
    </row>
    <row r="56" spans="2:8" ht="3.75" customHeight="1">
      <c r="B56" s="89"/>
      <c r="C56" s="110"/>
      <c r="D56" s="110"/>
      <c r="E56" s="111"/>
      <c r="F56" s="110"/>
      <c r="G56" s="134"/>
      <c r="H56" s="89"/>
    </row>
    <row r="57" spans="2:8" ht="12" customHeight="1">
      <c r="B57" s="306" t="s">
        <v>148</v>
      </c>
      <c r="C57" s="307"/>
      <c r="D57" s="206" t="s">
        <v>144</v>
      </c>
      <c r="E57" s="302"/>
      <c r="F57" s="303"/>
      <c r="G57" s="303"/>
      <c r="H57" s="89"/>
    </row>
    <row r="58" spans="2:8" ht="12.75" customHeight="1">
      <c r="B58" s="222"/>
      <c r="C58" s="223"/>
      <c r="D58" s="224" t="s">
        <v>145</v>
      </c>
      <c r="E58" s="302"/>
      <c r="F58" s="303"/>
      <c r="G58" s="303"/>
      <c r="H58" s="89"/>
    </row>
    <row r="59" spans="2:8" ht="12.75" customHeight="1">
      <c r="B59" s="225"/>
      <c r="C59" s="223"/>
      <c r="D59" s="224" t="s">
        <v>146</v>
      </c>
      <c r="E59" s="302"/>
      <c r="F59" s="303"/>
      <c r="G59" s="303"/>
      <c r="H59" s="89"/>
    </row>
    <row r="60" spans="2:8" ht="33.75" customHeight="1">
      <c r="B60" s="306" t="s">
        <v>120</v>
      </c>
      <c r="C60" s="307"/>
      <c r="D60" s="311"/>
      <c r="E60" s="303"/>
      <c r="F60" s="303"/>
      <c r="G60" s="226"/>
      <c r="H60" s="89"/>
    </row>
    <row r="61" spans="2:8" ht="10.5" customHeight="1">
      <c r="B61" s="310"/>
      <c r="C61" s="310"/>
      <c r="D61" s="312" t="s">
        <v>116</v>
      </c>
      <c r="E61" s="313"/>
      <c r="F61" s="313"/>
      <c r="G61" s="314"/>
      <c r="H61" s="89"/>
    </row>
    <row r="62" spans="2:8" ht="12" customHeight="1">
      <c r="B62" s="227"/>
      <c r="C62" s="227"/>
      <c r="D62" s="317" t="s">
        <v>121</v>
      </c>
      <c r="E62" s="318"/>
      <c r="F62" s="318"/>
      <c r="G62" s="319"/>
      <c r="H62" s="89"/>
    </row>
    <row r="63" spans="2:8" ht="12.75">
      <c r="B63" s="168" t="s">
        <v>104</v>
      </c>
      <c r="C63" s="171"/>
      <c r="D63" s="169"/>
      <c r="E63" s="169"/>
      <c r="F63" s="169"/>
      <c r="G63" s="170"/>
      <c r="H63" s="89"/>
    </row>
    <row r="64" spans="2:8" ht="12.75">
      <c r="B64" s="179" t="s">
        <v>112</v>
      </c>
      <c r="C64" s="193">
        <f>Lohnkonto!$C$7</f>
        <v>48000</v>
      </c>
      <c r="D64" s="153" t="s">
        <v>105</v>
      </c>
      <c r="E64" s="193">
        <f>Lohnkonto!$C$19</f>
        <v>3504</v>
      </c>
      <c r="F64" s="153" t="s">
        <v>117</v>
      </c>
      <c r="G64" s="194">
        <f>Lohnkonto!$C$9</f>
        <v>0</v>
      </c>
      <c r="H64" s="89"/>
    </row>
    <row r="65" spans="2:8" ht="12.75">
      <c r="B65" s="179" t="s">
        <v>51</v>
      </c>
      <c r="C65" s="193">
        <f>Lohnkonto!$C$13</f>
        <v>8844</v>
      </c>
      <c r="D65" s="153" t="s">
        <v>106</v>
      </c>
      <c r="E65" s="193">
        <f>Lohnkonto!$C$21</f>
        <v>4488</v>
      </c>
      <c r="F65" s="153" t="s">
        <v>126</v>
      </c>
      <c r="G65" s="194">
        <f>Lohnkonto!$C$35</f>
        <v>0</v>
      </c>
      <c r="H65" s="3"/>
    </row>
    <row r="66" spans="2:9" ht="12.75">
      <c r="B66" s="179" t="s">
        <v>10</v>
      </c>
      <c r="C66" s="193">
        <f>Lohnkonto!$C$17</f>
        <v>795.96</v>
      </c>
      <c r="D66" s="153" t="s">
        <v>107</v>
      </c>
      <c r="E66" s="193">
        <f>Lohnkonto!$C$22</f>
        <v>720</v>
      </c>
      <c r="F66" s="153"/>
      <c r="G66" s="194"/>
      <c r="H66" s="78"/>
      <c r="I66" s="2"/>
    </row>
    <row r="67" spans="2:8" s="2" customFormat="1" ht="12.75">
      <c r="B67" s="180" t="s">
        <v>108</v>
      </c>
      <c r="C67" s="195">
        <f>Lohnkonto!$C$15</f>
        <v>486.42</v>
      </c>
      <c r="D67" s="197" t="s">
        <v>109</v>
      </c>
      <c r="E67" s="195">
        <f>Lohnkonto!$C$23</f>
        <v>684</v>
      </c>
      <c r="F67" s="197" t="s">
        <v>118</v>
      </c>
      <c r="G67" s="196">
        <f>Lohnkonto!$C$39</f>
        <v>28045.619999999995</v>
      </c>
      <c r="H67" s="77"/>
    </row>
    <row r="68" spans="2:8" s="2" customFormat="1" ht="7.5" customHeight="1">
      <c r="B68" s="78"/>
      <c r="C68" s="3"/>
      <c r="D68" s="3"/>
      <c r="E68" s="3"/>
      <c r="F68" s="3"/>
      <c r="G68" s="3"/>
      <c r="H68" s="77"/>
    </row>
    <row r="69" spans="2:8" s="2" customFormat="1" ht="15" customHeight="1">
      <c r="B69" s="78"/>
      <c r="C69" s="3"/>
      <c r="D69" s="3"/>
      <c r="E69" s="3"/>
      <c r="F69" s="3"/>
      <c r="G69" s="3"/>
      <c r="H69" s="77"/>
    </row>
    <row r="70" spans="2:8" s="2" customFormat="1" ht="15" customHeight="1">
      <c r="B70" s="78"/>
      <c r="C70" s="3"/>
      <c r="D70" s="3"/>
      <c r="E70" s="3"/>
      <c r="F70" s="3"/>
      <c r="G70" s="3"/>
      <c r="H70" s="77"/>
    </row>
    <row r="71" spans="2:8" s="2" customFormat="1" ht="19.5" customHeight="1">
      <c r="B71" s="78"/>
      <c r="C71" s="3"/>
      <c r="D71" s="3"/>
      <c r="E71" s="3"/>
      <c r="F71" s="3"/>
      <c r="G71" s="3"/>
      <c r="H71" s="77"/>
    </row>
    <row r="72" spans="2:8" ht="12.75">
      <c r="B72" s="320" t="s">
        <v>142</v>
      </c>
      <c r="C72" s="320"/>
      <c r="D72" s="315" t="s">
        <v>119</v>
      </c>
      <c r="E72" s="315"/>
      <c r="F72" s="315"/>
      <c r="G72" s="315"/>
      <c r="H72" s="78"/>
    </row>
    <row r="73" spans="2:7" ht="11.25" customHeight="1">
      <c r="B73" s="114" t="s">
        <v>159</v>
      </c>
      <c r="C73" s="114"/>
      <c r="D73" s="315" t="s">
        <v>160</v>
      </c>
      <c r="E73" s="316"/>
      <c r="F73" s="316"/>
      <c r="G73" s="316"/>
    </row>
    <row r="74" ht="12.75">
      <c r="G74" s="263"/>
    </row>
  </sheetData>
  <sheetProtection selectLockedCells="1" selectUnlockedCells="1"/>
  <mergeCells count="13">
    <mergeCell ref="B60:C61"/>
    <mergeCell ref="D60:F60"/>
    <mergeCell ref="D61:G61"/>
    <mergeCell ref="D73:G73"/>
    <mergeCell ref="D62:G62"/>
    <mergeCell ref="B72:C72"/>
    <mergeCell ref="D72:G72"/>
    <mergeCell ref="E57:G57"/>
    <mergeCell ref="E58:G58"/>
    <mergeCell ref="E59:G59"/>
    <mergeCell ref="B1:D1"/>
    <mergeCell ref="B57:C57"/>
    <mergeCell ref="C26:F26"/>
  </mergeCells>
  <conditionalFormatting sqref="C35">
    <cfRule type="cellIs" priority="12" dxfId="3" operator="lessThan" stopIfTrue="1">
      <formula>0</formula>
    </cfRule>
    <cfRule type="cellIs" priority="13" dxfId="5" operator="notEqual" stopIfTrue="1">
      <formula>0</formula>
    </cfRule>
  </conditionalFormatting>
  <conditionalFormatting sqref="H77:L77">
    <cfRule type="cellIs" priority="14" dxfId="4" operator="equal" stopIfTrue="1">
      <formula>0</formula>
    </cfRule>
  </conditionalFormatting>
  <conditionalFormatting sqref="C27:C33 D31 D29">
    <cfRule type="cellIs" priority="10" dxfId="3" operator="lessThan" stopIfTrue="1">
      <formula>0</formula>
    </cfRule>
    <cfRule type="cellIs" priority="11" dxfId="2" operator="greaterThan" stopIfTrue="1">
      <formula>0</formula>
    </cfRule>
  </conditionalFormatting>
  <conditionalFormatting sqref="K8:K14 J8">
    <cfRule type="cellIs" priority="15" dxfId="1" operator="equal" stopIfTrue="1">
      <formula>0</formula>
    </cfRule>
  </conditionalFormatting>
  <conditionalFormatting sqref="D68:D71 G68:G71">
    <cfRule type="cellIs" priority="9" dxfId="0" operator="notEqual" stopIfTrue="1">
      <formula>""</formula>
    </cfRule>
  </conditionalFormatting>
  <dataValidations count="2">
    <dataValidation type="list" allowBlank="1" showInputMessage="1" showErrorMessage="1" sqref="C2">
      <formula1>"Januar,Februar,März,April,Mai,Juni,Juli,August,September,Oktober,November,Dezember"</formula1>
    </dataValidation>
    <dataValidation type="list" allowBlank="1" showInputMessage="1" showErrorMessage="1" sqref="I17:I25">
      <formula1>"L,E,LgV,EgV"</formula1>
    </dataValidation>
  </dataValidations>
  <hyperlinks>
    <hyperlink ref="D72" r:id="rId1" display="http://www.d-l-s.de/html/downloads.html "/>
    <hyperlink ref="D72:G72" r:id="rId2" display="http://www.vorly.de/lohn-gehaltsabrechnung"/>
    <hyperlink ref="D73" r:id="rId3" display="http://www.parmentier.de/steuer/formular.htm"/>
  </hyperlinks>
  <printOptions/>
  <pageMargins left="0.7086614173228347" right="0.7086614173228347" top="0.1968503937007874" bottom="0.15748031496062992" header="0" footer="0"/>
  <pageSetup blackAndWhite="1" horizontalDpi="600" verticalDpi="600" orientation="portrait" paperSize="9" r:id="rId5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B2:P44"/>
  <sheetViews>
    <sheetView zoomScalePageLayoutView="0" workbookViewId="0" topLeftCell="A1">
      <selection activeCell="O17" sqref="O17"/>
    </sheetView>
  </sheetViews>
  <sheetFormatPr defaultColWidth="0" defaultRowHeight="12.75"/>
  <cols>
    <col min="1" max="1" width="2.8515625" style="0" customWidth="1"/>
    <col min="2" max="2" width="19.421875" style="0" customWidth="1"/>
    <col min="3" max="3" width="9.140625" style="0" customWidth="1"/>
    <col min="4" max="15" width="10.8515625" style="0" customWidth="1"/>
    <col min="16" max="16" width="11.421875" style="0" customWidth="1"/>
    <col min="17" max="16384" width="0" style="0" hidden="1" customWidth="1"/>
  </cols>
  <sheetData>
    <row r="2" spans="2:15" ht="12.75">
      <c r="B2" s="47" t="s">
        <v>48</v>
      </c>
      <c r="C2" s="48">
        <f>gewJahr</f>
        <v>2015</v>
      </c>
      <c r="D2" s="10" t="str">
        <f>Stammdaten!B6&amp;", "&amp;Stammdaten!B7&amp;", "&amp;Stammdaten!B8</f>
        <v>Heinz Mustermann, Hauptstraße 12, 56068 Koblenz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4" ht="4.5" customHeight="1"/>
    <row r="5" spans="3:15" ht="12.75">
      <c r="C5" s="52" t="s">
        <v>12</v>
      </c>
      <c r="D5" s="50" t="s">
        <v>13</v>
      </c>
      <c r="E5" s="50" t="s">
        <v>67</v>
      </c>
      <c r="F5" s="50" t="s">
        <v>14</v>
      </c>
      <c r="G5" s="50" t="s">
        <v>15</v>
      </c>
      <c r="H5" s="50" t="s">
        <v>49</v>
      </c>
      <c r="I5" s="50" t="s">
        <v>16</v>
      </c>
      <c r="J5" s="50" t="s">
        <v>50</v>
      </c>
      <c r="K5" s="50" t="s">
        <v>68</v>
      </c>
      <c r="L5" s="50" t="s">
        <v>69</v>
      </c>
      <c r="M5" s="50" t="s">
        <v>70</v>
      </c>
      <c r="N5" s="50" t="s">
        <v>71</v>
      </c>
      <c r="O5" s="50" t="s">
        <v>72</v>
      </c>
    </row>
    <row r="6" spans="2:15" ht="12.75">
      <c r="B6" s="65" t="s">
        <v>63</v>
      </c>
      <c r="C6" s="128"/>
      <c r="D6" s="64">
        <v>42324</v>
      </c>
      <c r="E6" s="64">
        <v>42324</v>
      </c>
      <c r="F6" s="64">
        <v>42324</v>
      </c>
      <c r="G6" s="64">
        <v>42324</v>
      </c>
      <c r="H6" s="64">
        <v>42324</v>
      </c>
      <c r="I6" s="64">
        <v>42324</v>
      </c>
      <c r="J6" s="64">
        <v>42324</v>
      </c>
      <c r="K6" s="64">
        <v>42324</v>
      </c>
      <c r="L6" s="64">
        <v>42324</v>
      </c>
      <c r="M6" s="64">
        <v>42324</v>
      </c>
      <c r="N6" s="64">
        <v>42366</v>
      </c>
      <c r="O6" s="64">
        <v>42366</v>
      </c>
    </row>
    <row r="7" spans="2:15" ht="12.75">
      <c r="B7" s="218" t="s">
        <v>113</v>
      </c>
      <c r="C7" s="214">
        <f>SUM(D7:O7)</f>
        <v>48000</v>
      </c>
      <c r="D7" s="186">
        <v>4000</v>
      </c>
      <c r="E7" s="186">
        <v>4000</v>
      </c>
      <c r="F7" s="186">
        <v>4000</v>
      </c>
      <c r="G7" s="186">
        <v>4000</v>
      </c>
      <c r="H7" s="186">
        <v>4000</v>
      </c>
      <c r="I7" s="186">
        <v>4000</v>
      </c>
      <c r="J7" s="187">
        <v>4000</v>
      </c>
      <c r="K7" s="186">
        <v>4000</v>
      </c>
      <c r="L7" s="187">
        <v>4000</v>
      </c>
      <c r="M7" s="187">
        <v>4000</v>
      </c>
      <c r="N7" s="187">
        <v>4000</v>
      </c>
      <c r="O7" s="186">
        <v>4000</v>
      </c>
    </row>
    <row r="8" spans="2:15" ht="12" customHeight="1">
      <c r="B8" s="218" t="s">
        <v>111</v>
      </c>
      <c r="C8" s="214">
        <f>SUM(D8:O8)</f>
        <v>0</v>
      </c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</row>
    <row r="9" spans="2:15" ht="12.75" customHeight="1">
      <c r="B9" s="218" t="s">
        <v>56</v>
      </c>
      <c r="C9" s="214">
        <f aca="true" t="shared" si="0" ref="C9:C23">SUM(D9:O9)</f>
        <v>0</v>
      </c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</row>
    <row r="10" spans="2:15" ht="13.5" customHeight="1">
      <c r="B10" s="218" t="s">
        <v>110</v>
      </c>
      <c r="C10" s="214">
        <f>SUM(D10:O10)</f>
        <v>0</v>
      </c>
      <c r="D10" s="187">
        <v>0</v>
      </c>
      <c r="E10" s="187">
        <v>0</v>
      </c>
      <c r="F10" s="187">
        <v>0</v>
      </c>
      <c r="G10" s="187">
        <v>0</v>
      </c>
      <c r="H10" s="187">
        <v>0</v>
      </c>
      <c r="I10" s="187">
        <v>0</v>
      </c>
      <c r="J10" s="187">
        <v>0</v>
      </c>
      <c r="K10" s="187">
        <v>0</v>
      </c>
      <c r="L10" s="187">
        <v>0</v>
      </c>
      <c r="M10" s="187">
        <v>0</v>
      </c>
      <c r="N10" s="187">
        <v>0</v>
      </c>
      <c r="O10" s="187">
        <v>0</v>
      </c>
    </row>
    <row r="11" spans="2:15" ht="12.75">
      <c r="B11" s="218" t="s">
        <v>57</v>
      </c>
      <c r="C11" s="214">
        <f t="shared" si="0"/>
        <v>0</v>
      </c>
      <c r="D11" s="187">
        <v>0</v>
      </c>
      <c r="E11" s="187">
        <v>0</v>
      </c>
      <c r="F11" s="187">
        <v>0</v>
      </c>
      <c r="G11" s="187">
        <v>0</v>
      </c>
      <c r="H11" s="187">
        <v>0</v>
      </c>
      <c r="I11" s="187">
        <v>0</v>
      </c>
      <c r="J11" s="187">
        <v>0</v>
      </c>
      <c r="K11" s="187">
        <v>0</v>
      </c>
      <c r="L11" s="187">
        <v>0</v>
      </c>
      <c r="M11" s="187">
        <v>0</v>
      </c>
      <c r="N11" s="187">
        <v>0</v>
      </c>
      <c r="O11" s="187">
        <v>0</v>
      </c>
    </row>
    <row r="12" spans="2:15" ht="6" customHeight="1">
      <c r="B12" s="219"/>
      <c r="C12" s="215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</row>
    <row r="13" spans="2:15" ht="12.75">
      <c r="B13" s="218" t="s">
        <v>51</v>
      </c>
      <c r="C13" s="214">
        <f t="shared" si="0"/>
        <v>8844</v>
      </c>
      <c r="D13" s="187">
        <v>738.83</v>
      </c>
      <c r="E13" s="187">
        <v>738.83</v>
      </c>
      <c r="F13" s="187">
        <v>738.83</v>
      </c>
      <c r="G13" s="187">
        <v>738.83</v>
      </c>
      <c r="H13" s="187">
        <v>738.83</v>
      </c>
      <c r="I13" s="187">
        <v>738.83</v>
      </c>
      <c r="J13" s="187">
        <v>738.83</v>
      </c>
      <c r="K13" s="187">
        <v>738.83</v>
      </c>
      <c r="L13" s="187">
        <v>738.83</v>
      </c>
      <c r="M13" s="187">
        <v>738.83</v>
      </c>
      <c r="N13" s="187">
        <v>738.83</v>
      </c>
      <c r="O13" s="187">
        <v>716.87</v>
      </c>
    </row>
    <row r="14" spans="2:15" ht="1.5" customHeight="1">
      <c r="B14" s="218"/>
      <c r="C14" s="214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</row>
    <row r="15" spans="2:15" ht="12.75">
      <c r="B15" s="218" t="s">
        <v>9</v>
      </c>
      <c r="C15" s="214">
        <f t="shared" si="0"/>
        <v>486.42</v>
      </c>
      <c r="D15" s="187">
        <v>40.63</v>
      </c>
      <c r="E15" s="187">
        <v>40.63</v>
      </c>
      <c r="F15" s="187">
        <v>40.63</v>
      </c>
      <c r="G15" s="187">
        <v>40.63</v>
      </c>
      <c r="H15" s="187">
        <v>40.63</v>
      </c>
      <c r="I15" s="187">
        <v>40.63</v>
      </c>
      <c r="J15" s="187">
        <v>40.63</v>
      </c>
      <c r="K15" s="187">
        <v>40.63</v>
      </c>
      <c r="L15" s="187">
        <v>40.63</v>
      </c>
      <c r="M15" s="187">
        <v>40.63</v>
      </c>
      <c r="N15" s="187">
        <v>40.63</v>
      </c>
      <c r="O15" s="187">
        <v>39.49</v>
      </c>
    </row>
    <row r="16" spans="2:15" ht="1.5" customHeight="1">
      <c r="B16" s="218"/>
      <c r="C16" s="214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</row>
    <row r="17" spans="2:15" ht="12.75">
      <c r="B17" s="218" t="s">
        <v>10</v>
      </c>
      <c r="C17" s="214">
        <f t="shared" si="0"/>
        <v>795.96</v>
      </c>
      <c r="D17" s="187">
        <v>66.49</v>
      </c>
      <c r="E17" s="187">
        <v>66.49</v>
      </c>
      <c r="F17" s="187">
        <v>66.49</v>
      </c>
      <c r="G17" s="187">
        <v>66.49</v>
      </c>
      <c r="H17" s="187">
        <v>66.49</v>
      </c>
      <c r="I17" s="187">
        <v>66.49</v>
      </c>
      <c r="J17" s="187">
        <v>66.49</v>
      </c>
      <c r="K17" s="187">
        <v>66.49</v>
      </c>
      <c r="L17" s="187">
        <v>66.49</v>
      </c>
      <c r="M17" s="187">
        <v>66.49</v>
      </c>
      <c r="N17" s="187">
        <v>66.49</v>
      </c>
      <c r="O17" s="187">
        <v>64.57</v>
      </c>
    </row>
    <row r="18" spans="2:15" ht="5.25" customHeight="1">
      <c r="B18" s="219"/>
      <c r="C18" s="215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</row>
    <row r="19" spans="2:15" ht="12.75">
      <c r="B19" s="218" t="s">
        <v>193</v>
      </c>
      <c r="C19" s="214">
        <f t="shared" si="0"/>
        <v>3504</v>
      </c>
      <c r="D19" s="187">
        <v>292</v>
      </c>
      <c r="E19" s="187">
        <v>292</v>
      </c>
      <c r="F19" s="187">
        <v>292</v>
      </c>
      <c r="G19" s="187">
        <v>292</v>
      </c>
      <c r="H19" s="187">
        <v>292</v>
      </c>
      <c r="I19" s="187">
        <v>292</v>
      </c>
      <c r="J19" s="187">
        <v>292</v>
      </c>
      <c r="K19" s="187">
        <v>292</v>
      </c>
      <c r="L19" s="187">
        <v>292</v>
      </c>
      <c r="M19" s="187">
        <v>292</v>
      </c>
      <c r="N19" s="187">
        <v>292</v>
      </c>
      <c r="O19" s="187">
        <v>292</v>
      </c>
    </row>
    <row r="20" spans="2:15" ht="12.75">
      <c r="B20" s="218" t="s">
        <v>192</v>
      </c>
      <c r="C20" s="214">
        <f>SUM(D20:O20)</f>
        <v>432</v>
      </c>
      <c r="D20" s="187">
        <v>36</v>
      </c>
      <c r="E20" s="187">
        <v>36</v>
      </c>
      <c r="F20" s="187">
        <v>36</v>
      </c>
      <c r="G20" s="187">
        <v>36</v>
      </c>
      <c r="H20" s="187">
        <v>36</v>
      </c>
      <c r="I20" s="187">
        <v>36</v>
      </c>
      <c r="J20" s="187">
        <v>36</v>
      </c>
      <c r="K20" s="187">
        <v>36</v>
      </c>
      <c r="L20" s="187">
        <v>36</v>
      </c>
      <c r="M20" s="187">
        <v>36</v>
      </c>
      <c r="N20" s="187">
        <v>36</v>
      </c>
      <c r="O20" s="187">
        <v>36</v>
      </c>
    </row>
    <row r="21" spans="2:15" ht="12.75">
      <c r="B21" s="218" t="s">
        <v>196</v>
      </c>
      <c r="C21" s="214">
        <f t="shared" si="0"/>
        <v>4488</v>
      </c>
      <c r="D21" s="187">
        <v>374</v>
      </c>
      <c r="E21" s="187">
        <v>374</v>
      </c>
      <c r="F21" s="187">
        <v>374</v>
      </c>
      <c r="G21" s="187">
        <v>374</v>
      </c>
      <c r="H21" s="187">
        <v>374</v>
      </c>
      <c r="I21" s="187">
        <v>374</v>
      </c>
      <c r="J21" s="187">
        <v>374</v>
      </c>
      <c r="K21" s="187">
        <v>374</v>
      </c>
      <c r="L21" s="187">
        <v>374</v>
      </c>
      <c r="M21" s="187">
        <v>374</v>
      </c>
      <c r="N21" s="187">
        <v>374</v>
      </c>
      <c r="O21" s="187">
        <v>374</v>
      </c>
    </row>
    <row r="22" spans="2:15" ht="12.75">
      <c r="B22" s="218" t="s">
        <v>58</v>
      </c>
      <c r="C22" s="214">
        <f t="shared" si="0"/>
        <v>720</v>
      </c>
      <c r="D22" s="187">
        <v>60</v>
      </c>
      <c r="E22" s="187">
        <v>60</v>
      </c>
      <c r="F22" s="187">
        <v>60</v>
      </c>
      <c r="G22" s="187">
        <v>60</v>
      </c>
      <c r="H22" s="187">
        <v>60</v>
      </c>
      <c r="I22" s="187">
        <v>60</v>
      </c>
      <c r="J22" s="187">
        <v>60</v>
      </c>
      <c r="K22" s="187">
        <v>60</v>
      </c>
      <c r="L22" s="187">
        <v>60</v>
      </c>
      <c r="M22" s="187">
        <v>60</v>
      </c>
      <c r="N22" s="187">
        <v>60</v>
      </c>
      <c r="O22" s="187">
        <v>60</v>
      </c>
    </row>
    <row r="23" spans="2:15" ht="12.75">
      <c r="B23" s="218" t="s">
        <v>52</v>
      </c>
      <c r="C23" s="214">
        <f t="shared" si="0"/>
        <v>684</v>
      </c>
      <c r="D23" s="188">
        <v>57</v>
      </c>
      <c r="E23" s="188">
        <v>57</v>
      </c>
      <c r="F23" s="188">
        <v>57</v>
      </c>
      <c r="G23" s="188">
        <v>57</v>
      </c>
      <c r="H23" s="188">
        <v>57</v>
      </c>
      <c r="I23" s="188">
        <v>57</v>
      </c>
      <c r="J23" s="188">
        <v>57</v>
      </c>
      <c r="K23" s="188">
        <v>57</v>
      </c>
      <c r="L23" s="188">
        <v>57</v>
      </c>
      <c r="M23" s="188">
        <v>57</v>
      </c>
      <c r="N23" s="188">
        <v>57</v>
      </c>
      <c r="O23" s="188">
        <v>57</v>
      </c>
    </row>
    <row r="24" spans="2:15" ht="4.5" customHeight="1">
      <c r="B24" s="218"/>
      <c r="C24" s="216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</row>
    <row r="25" spans="2:15" ht="12" customHeight="1">
      <c r="B25" s="220" t="s">
        <v>125</v>
      </c>
      <c r="C25" s="217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</row>
    <row r="26" spans="2:15" ht="12.75">
      <c r="B26" s="218" t="s">
        <v>195</v>
      </c>
      <c r="C26" s="214">
        <f aca="true" t="shared" si="1" ref="C26:C33">SUM(D26:O26)</f>
        <v>3504</v>
      </c>
      <c r="D26" s="187">
        <v>292</v>
      </c>
      <c r="E26" s="187">
        <v>292</v>
      </c>
      <c r="F26" s="187">
        <v>292</v>
      </c>
      <c r="G26" s="187">
        <v>292</v>
      </c>
      <c r="H26" s="187">
        <v>292</v>
      </c>
      <c r="I26" s="187">
        <v>292</v>
      </c>
      <c r="J26" s="187">
        <v>292</v>
      </c>
      <c r="K26" s="187">
        <v>292</v>
      </c>
      <c r="L26" s="187">
        <v>292</v>
      </c>
      <c r="M26" s="187">
        <v>292</v>
      </c>
      <c r="N26" s="187">
        <v>292</v>
      </c>
      <c r="O26" s="187">
        <v>292</v>
      </c>
    </row>
    <row r="27" spans="2:15" ht="12.75">
      <c r="B27" s="218" t="s">
        <v>53</v>
      </c>
      <c r="C27" s="214">
        <f t="shared" si="1"/>
        <v>4488</v>
      </c>
      <c r="D27" s="187">
        <v>374</v>
      </c>
      <c r="E27" s="187">
        <v>374</v>
      </c>
      <c r="F27" s="187">
        <v>374</v>
      </c>
      <c r="G27" s="187">
        <v>374</v>
      </c>
      <c r="H27" s="187">
        <v>374</v>
      </c>
      <c r="I27" s="187">
        <v>374</v>
      </c>
      <c r="J27" s="187">
        <v>374</v>
      </c>
      <c r="K27" s="187">
        <v>374</v>
      </c>
      <c r="L27" s="187">
        <v>374</v>
      </c>
      <c r="M27" s="187">
        <v>374</v>
      </c>
      <c r="N27" s="187">
        <v>374</v>
      </c>
      <c r="O27" s="187">
        <v>374</v>
      </c>
    </row>
    <row r="28" spans="2:15" ht="12.75">
      <c r="B28" s="218" t="s">
        <v>55</v>
      </c>
      <c r="C28" s="214">
        <f t="shared" si="1"/>
        <v>720</v>
      </c>
      <c r="D28" s="187">
        <v>60</v>
      </c>
      <c r="E28" s="187">
        <v>60</v>
      </c>
      <c r="F28" s="187">
        <v>60</v>
      </c>
      <c r="G28" s="187">
        <v>60</v>
      </c>
      <c r="H28" s="187">
        <v>60</v>
      </c>
      <c r="I28" s="187">
        <v>60</v>
      </c>
      <c r="J28" s="187">
        <v>60</v>
      </c>
      <c r="K28" s="187">
        <v>60</v>
      </c>
      <c r="L28" s="187">
        <v>60</v>
      </c>
      <c r="M28" s="187">
        <v>60</v>
      </c>
      <c r="N28" s="187">
        <v>60</v>
      </c>
      <c r="O28" s="187">
        <v>60</v>
      </c>
    </row>
    <row r="29" spans="2:15" ht="12.75">
      <c r="B29" s="218" t="s">
        <v>54</v>
      </c>
      <c r="C29" s="214">
        <f t="shared" si="1"/>
        <v>564</v>
      </c>
      <c r="D29" s="187">
        <v>47</v>
      </c>
      <c r="E29" s="187">
        <v>47</v>
      </c>
      <c r="F29" s="187">
        <v>47</v>
      </c>
      <c r="G29" s="187">
        <v>47</v>
      </c>
      <c r="H29" s="187">
        <v>47</v>
      </c>
      <c r="I29" s="187">
        <v>47</v>
      </c>
      <c r="J29" s="187">
        <v>47</v>
      </c>
      <c r="K29" s="187">
        <v>47</v>
      </c>
      <c r="L29" s="187">
        <v>47</v>
      </c>
      <c r="M29" s="187">
        <v>47</v>
      </c>
      <c r="N29" s="187">
        <v>47</v>
      </c>
      <c r="O29" s="187">
        <v>47</v>
      </c>
    </row>
    <row r="30" spans="2:15" ht="12.75">
      <c r="B30" s="218" t="s">
        <v>59</v>
      </c>
      <c r="C30" s="214">
        <f t="shared" si="1"/>
        <v>336</v>
      </c>
      <c r="D30" s="187">
        <v>28</v>
      </c>
      <c r="E30" s="187">
        <v>28</v>
      </c>
      <c r="F30" s="187">
        <v>28</v>
      </c>
      <c r="G30" s="187">
        <v>28</v>
      </c>
      <c r="H30" s="187">
        <v>28</v>
      </c>
      <c r="I30" s="187">
        <v>28</v>
      </c>
      <c r="J30" s="187">
        <v>28</v>
      </c>
      <c r="K30" s="187">
        <v>28</v>
      </c>
      <c r="L30" s="187">
        <v>28</v>
      </c>
      <c r="M30" s="187">
        <v>28</v>
      </c>
      <c r="N30" s="187">
        <v>28</v>
      </c>
      <c r="O30" s="187">
        <v>28</v>
      </c>
    </row>
    <row r="31" spans="2:15" ht="12.75">
      <c r="B31" s="218" t="s">
        <v>150</v>
      </c>
      <c r="C31" s="214">
        <f t="shared" si="1"/>
        <v>115.19999999999997</v>
      </c>
      <c r="D31" s="187">
        <v>9.6</v>
      </c>
      <c r="E31" s="187">
        <v>9.6</v>
      </c>
      <c r="F31" s="187">
        <v>9.6</v>
      </c>
      <c r="G31" s="187">
        <v>9.6</v>
      </c>
      <c r="H31" s="187">
        <v>9.6</v>
      </c>
      <c r="I31" s="187">
        <v>9.6</v>
      </c>
      <c r="J31" s="187">
        <v>9.6</v>
      </c>
      <c r="K31" s="187">
        <v>9.6</v>
      </c>
      <c r="L31" s="187">
        <v>9.6</v>
      </c>
      <c r="M31" s="187">
        <v>9.6</v>
      </c>
      <c r="N31" s="187">
        <v>9.6</v>
      </c>
      <c r="O31" s="187">
        <v>9.6</v>
      </c>
    </row>
    <row r="32" spans="2:15" ht="12.75">
      <c r="B32" s="218" t="s">
        <v>60</v>
      </c>
      <c r="C32" s="214">
        <f t="shared" si="1"/>
        <v>321.6000000000001</v>
      </c>
      <c r="D32" s="187">
        <v>26.8</v>
      </c>
      <c r="E32" s="187">
        <v>26.8</v>
      </c>
      <c r="F32" s="187">
        <v>26.8</v>
      </c>
      <c r="G32" s="187">
        <v>26.8</v>
      </c>
      <c r="H32" s="187">
        <v>26.8</v>
      </c>
      <c r="I32" s="187">
        <v>26.8</v>
      </c>
      <c r="J32" s="187">
        <v>26.8</v>
      </c>
      <c r="K32" s="187">
        <v>26.8</v>
      </c>
      <c r="L32" s="187">
        <v>26.8</v>
      </c>
      <c r="M32" s="187">
        <v>26.8</v>
      </c>
      <c r="N32" s="187">
        <v>26.8</v>
      </c>
      <c r="O32" s="187">
        <v>26.8</v>
      </c>
    </row>
    <row r="33" spans="2:15" ht="12.75">
      <c r="B33" s="218" t="s">
        <v>162</v>
      </c>
      <c r="C33" s="214">
        <f t="shared" si="1"/>
        <v>72</v>
      </c>
      <c r="D33" s="187">
        <v>6</v>
      </c>
      <c r="E33" s="187">
        <v>6</v>
      </c>
      <c r="F33" s="187">
        <v>6</v>
      </c>
      <c r="G33" s="187">
        <v>6</v>
      </c>
      <c r="H33" s="187">
        <v>6</v>
      </c>
      <c r="I33" s="187">
        <v>6</v>
      </c>
      <c r="J33" s="187">
        <v>6</v>
      </c>
      <c r="K33" s="187">
        <v>6</v>
      </c>
      <c r="L33" s="187">
        <v>6</v>
      </c>
      <c r="M33" s="187">
        <v>6</v>
      </c>
      <c r="N33" s="187">
        <v>6</v>
      </c>
      <c r="O33" s="187">
        <v>6</v>
      </c>
    </row>
    <row r="34" spans="2:16" ht="6" customHeight="1">
      <c r="B34" s="219"/>
      <c r="C34" s="215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0"/>
    </row>
    <row r="35" spans="2:15" ht="12.75">
      <c r="B35" s="218"/>
      <c r="C35" s="214">
        <f>SUM(D35:O35)</f>
        <v>0</v>
      </c>
      <c r="D35" s="187">
        <v>0</v>
      </c>
      <c r="E35" s="187">
        <v>0</v>
      </c>
      <c r="F35" s="187">
        <v>0</v>
      </c>
      <c r="G35" s="187">
        <v>0</v>
      </c>
      <c r="H35" s="187">
        <v>0</v>
      </c>
      <c r="I35" s="187">
        <v>0</v>
      </c>
      <c r="J35" s="187">
        <v>0</v>
      </c>
      <c r="K35" s="187">
        <v>0</v>
      </c>
      <c r="L35" s="187">
        <v>0</v>
      </c>
      <c r="M35" s="187">
        <v>0</v>
      </c>
      <c r="N35" s="187">
        <v>0</v>
      </c>
      <c r="O35" s="187">
        <v>0</v>
      </c>
    </row>
    <row r="36" spans="2:15" ht="12.75">
      <c r="B36" s="218" t="s">
        <v>191</v>
      </c>
      <c r="C36" s="214">
        <f>SUM(D36:O36)</f>
        <v>48000</v>
      </c>
      <c r="D36" s="187">
        <v>4000</v>
      </c>
      <c r="E36" s="187">
        <v>4000</v>
      </c>
      <c r="F36" s="187">
        <v>4000</v>
      </c>
      <c r="G36" s="187">
        <v>4000</v>
      </c>
      <c r="H36" s="187">
        <v>4000</v>
      </c>
      <c r="I36" s="187">
        <v>4000</v>
      </c>
      <c r="J36" s="187">
        <v>4000</v>
      </c>
      <c r="K36" s="187">
        <v>4000</v>
      </c>
      <c r="L36" s="187">
        <v>4000</v>
      </c>
      <c r="M36" s="187">
        <v>4000</v>
      </c>
      <c r="N36" s="187">
        <v>4000</v>
      </c>
      <c r="O36" s="187">
        <v>4000</v>
      </c>
    </row>
    <row r="37" spans="2:15" ht="12.75">
      <c r="B37" s="218" t="s">
        <v>151</v>
      </c>
      <c r="C37" s="214">
        <f>SUM(D37:O37)</f>
        <v>48000</v>
      </c>
      <c r="D37" s="187">
        <v>4000</v>
      </c>
      <c r="E37" s="187">
        <v>4000</v>
      </c>
      <c r="F37" s="187">
        <v>4000</v>
      </c>
      <c r="G37" s="187">
        <v>4000</v>
      </c>
      <c r="H37" s="187">
        <v>4000</v>
      </c>
      <c r="I37" s="187">
        <v>4000</v>
      </c>
      <c r="J37" s="187">
        <v>4000</v>
      </c>
      <c r="K37" s="187">
        <v>4000</v>
      </c>
      <c r="L37" s="187">
        <v>4000</v>
      </c>
      <c r="M37" s="187">
        <v>4000</v>
      </c>
      <c r="N37" s="187">
        <v>4000</v>
      </c>
      <c r="O37" s="187">
        <v>4000</v>
      </c>
    </row>
    <row r="38" spans="2:15" ht="12.75">
      <c r="B38" s="218" t="s">
        <v>152</v>
      </c>
      <c r="C38" s="214">
        <f>SUM(D38:O38)</f>
        <v>48000</v>
      </c>
      <c r="D38" s="187">
        <v>4000</v>
      </c>
      <c r="E38" s="187">
        <v>4000</v>
      </c>
      <c r="F38" s="187">
        <v>4000</v>
      </c>
      <c r="G38" s="187">
        <v>4000</v>
      </c>
      <c r="H38" s="187">
        <v>4000</v>
      </c>
      <c r="I38" s="187">
        <v>4000</v>
      </c>
      <c r="J38" s="187">
        <v>4000</v>
      </c>
      <c r="K38" s="187">
        <v>4000</v>
      </c>
      <c r="L38" s="187">
        <v>4000</v>
      </c>
      <c r="M38" s="187">
        <v>4000</v>
      </c>
      <c r="N38" s="187">
        <v>4000</v>
      </c>
      <c r="O38" s="187">
        <v>4000</v>
      </c>
    </row>
    <row r="39" spans="2:15" ht="12.75">
      <c r="B39" s="218" t="s">
        <v>118</v>
      </c>
      <c r="C39" s="214">
        <f>SUM(D39:O39)</f>
        <v>28045.619999999995</v>
      </c>
      <c r="D39" s="187">
        <v>2335.05</v>
      </c>
      <c r="E39" s="187">
        <v>2335.05</v>
      </c>
      <c r="F39" s="187">
        <v>2335.05</v>
      </c>
      <c r="G39" s="187">
        <v>2335.05</v>
      </c>
      <c r="H39" s="187">
        <v>2335.05</v>
      </c>
      <c r="I39" s="187">
        <v>2335.05</v>
      </c>
      <c r="J39" s="187">
        <v>2335.05</v>
      </c>
      <c r="K39" s="187">
        <v>2335.05</v>
      </c>
      <c r="L39" s="187">
        <v>2335.05</v>
      </c>
      <c r="M39" s="187">
        <v>2335.05</v>
      </c>
      <c r="N39" s="187">
        <v>2335.05</v>
      </c>
      <c r="O39" s="187">
        <v>2360.0699999999997</v>
      </c>
    </row>
    <row r="40" spans="2:15" s="257" customFormat="1" ht="4.5" customHeight="1">
      <c r="B40" s="258"/>
      <c r="C40" s="259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</row>
    <row r="41" spans="2:15" s="257" customFormat="1" ht="12" customHeight="1">
      <c r="B41" s="321" t="s">
        <v>174</v>
      </c>
      <c r="C41" s="322"/>
      <c r="D41" s="322"/>
      <c r="E41" s="260">
        <f>Stammdaten!$C$26</f>
        <v>0</v>
      </c>
      <c r="F41" s="321" t="s">
        <v>173</v>
      </c>
      <c r="G41" s="322"/>
      <c r="H41" s="322"/>
      <c r="I41" s="260">
        <f>Stammdaten!$C$27</f>
        <v>0</v>
      </c>
      <c r="J41" s="260"/>
      <c r="K41" s="260"/>
      <c r="L41" s="260"/>
      <c r="M41" s="260"/>
      <c r="N41" s="260"/>
      <c r="O41" s="260"/>
    </row>
    <row r="42" spans="2:15" s="257" customFormat="1" ht="4.5" customHeight="1">
      <c r="B42" s="258"/>
      <c r="C42" s="259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</row>
    <row r="43" spans="2:6" ht="12.75">
      <c r="B43" s="189" t="s">
        <v>124</v>
      </c>
      <c r="C43" s="190"/>
      <c r="D43" s="190"/>
      <c r="E43" s="190"/>
      <c r="F43" s="190"/>
    </row>
    <row r="44" ht="12.75">
      <c r="L44" s="63"/>
    </row>
  </sheetData>
  <sheetProtection/>
  <mergeCells count="2">
    <mergeCell ref="B41:D41"/>
    <mergeCell ref="F41:H41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M83"/>
  <sheetViews>
    <sheetView zoomScalePageLayoutView="0" workbookViewId="0" topLeftCell="A1">
      <selection activeCell="F10" sqref="F10"/>
    </sheetView>
  </sheetViews>
  <sheetFormatPr defaultColWidth="11.421875" defaultRowHeight="12.75"/>
  <cols>
    <col min="1" max="1" width="3.421875" style="0" customWidth="1"/>
    <col min="2" max="5" width="13.00390625" style="0" customWidth="1"/>
    <col min="6" max="6" width="20.140625" style="0" customWidth="1"/>
    <col min="7" max="7" width="21.140625" style="0" customWidth="1"/>
    <col min="8" max="11" width="13.00390625" style="0" hidden="1" customWidth="1"/>
    <col min="12" max="12" width="13.00390625" style="0" customWidth="1"/>
    <col min="13" max="13" width="4.00390625" style="0" customWidth="1"/>
  </cols>
  <sheetData>
    <row r="1" spans="1:13" ht="12.7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4.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2.75">
      <c r="A3" s="56"/>
      <c r="B3" s="62" t="s">
        <v>114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ht="12.7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 ht="12.75">
      <c r="A5" s="56"/>
      <c r="B5" s="57" t="s">
        <v>73</v>
      </c>
      <c r="C5" s="58"/>
      <c r="D5" s="58"/>
      <c r="E5" s="58"/>
      <c r="F5" s="58"/>
      <c r="G5" s="56"/>
      <c r="H5" s="58"/>
      <c r="I5" s="58"/>
      <c r="J5" s="58"/>
      <c r="K5" s="58"/>
      <c r="L5" s="58"/>
      <c r="M5" s="58"/>
    </row>
    <row r="6" spans="1:13" ht="12.75">
      <c r="A6" s="56"/>
      <c r="B6" s="57"/>
      <c r="C6" s="58"/>
      <c r="D6" s="58"/>
      <c r="E6" s="58"/>
      <c r="F6" s="58"/>
      <c r="G6" s="56"/>
      <c r="H6" s="58"/>
      <c r="I6" s="58"/>
      <c r="J6" s="58"/>
      <c r="K6" s="58"/>
      <c r="L6" s="58"/>
      <c r="M6" s="58"/>
    </row>
    <row r="7" spans="1:13" ht="12.75">
      <c r="A7" s="56"/>
      <c r="B7" s="289" t="s">
        <v>203</v>
      </c>
      <c r="C7" s="58"/>
      <c r="D7" s="58"/>
      <c r="E7" s="58"/>
      <c r="F7" s="58"/>
      <c r="G7" s="56"/>
      <c r="H7" s="58"/>
      <c r="I7" s="58"/>
      <c r="J7" s="58"/>
      <c r="K7" s="58"/>
      <c r="L7" s="58"/>
      <c r="M7" s="58"/>
    </row>
    <row r="8" spans="1:13" ht="12.75">
      <c r="A8" s="56"/>
      <c r="B8" s="57" t="s">
        <v>197</v>
      </c>
      <c r="C8" s="58"/>
      <c r="D8" s="58"/>
      <c r="E8" s="58"/>
      <c r="F8" s="58"/>
      <c r="G8" s="56"/>
      <c r="H8" s="58"/>
      <c r="I8" s="58"/>
      <c r="J8" s="58"/>
      <c r="K8" s="58"/>
      <c r="L8" s="58"/>
      <c r="M8" s="58"/>
    </row>
    <row r="9" spans="1:13" ht="12.75">
      <c r="A9" s="56"/>
      <c r="B9" s="57" t="s">
        <v>198</v>
      </c>
      <c r="C9" s="58"/>
      <c r="D9" s="58"/>
      <c r="E9" s="58"/>
      <c r="F9" s="58"/>
      <c r="G9" s="56"/>
      <c r="H9" s="58"/>
      <c r="I9" s="58"/>
      <c r="J9" s="58"/>
      <c r="K9" s="58"/>
      <c r="L9" s="58"/>
      <c r="M9" s="58"/>
    </row>
    <row r="10" spans="1:13" ht="12.75">
      <c r="A10" s="56"/>
      <c r="B10" s="57"/>
      <c r="C10" s="58"/>
      <c r="D10" s="58"/>
      <c r="E10" s="58"/>
      <c r="F10" s="58"/>
      <c r="G10" s="56"/>
      <c r="H10" s="58"/>
      <c r="I10" s="58"/>
      <c r="J10" s="58"/>
      <c r="K10" s="58"/>
      <c r="L10" s="58"/>
      <c r="M10" s="58"/>
    </row>
    <row r="11" spans="1:13" ht="12.75">
      <c r="A11" s="56"/>
      <c r="B11" s="57" t="s">
        <v>199</v>
      </c>
      <c r="C11" s="58"/>
      <c r="D11" s="58"/>
      <c r="E11" s="58"/>
      <c r="F11" s="58"/>
      <c r="G11" s="56"/>
      <c r="H11" s="58"/>
      <c r="I11" s="58"/>
      <c r="J11" s="58"/>
      <c r="K11" s="58"/>
      <c r="L11" s="58"/>
      <c r="M11" s="58"/>
    </row>
    <row r="12" spans="1:13" ht="12.75">
      <c r="A12" s="56"/>
      <c r="B12" s="57" t="s">
        <v>200</v>
      </c>
      <c r="C12" s="58"/>
      <c r="D12" s="58"/>
      <c r="E12" s="58"/>
      <c r="F12" s="58"/>
      <c r="G12" s="56"/>
      <c r="H12" s="58"/>
      <c r="I12" s="58"/>
      <c r="J12" s="58"/>
      <c r="K12" s="58"/>
      <c r="L12" s="58"/>
      <c r="M12" s="58"/>
    </row>
    <row r="13" spans="1:13" ht="12.75">
      <c r="A13" s="56"/>
      <c r="B13" s="57" t="s">
        <v>201</v>
      </c>
      <c r="C13" s="58"/>
      <c r="D13" s="58"/>
      <c r="E13" s="58"/>
      <c r="F13" s="58"/>
      <c r="G13" s="56"/>
      <c r="H13" s="58"/>
      <c r="I13" s="58"/>
      <c r="J13" s="58"/>
      <c r="K13" s="58"/>
      <c r="L13" s="58"/>
      <c r="M13" s="58"/>
    </row>
    <row r="14" spans="1:13" ht="12.75">
      <c r="A14" s="56"/>
      <c r="B14" s="57" t="s">
        <v>202</v>
      </c>
      <c r="C14" s="58"/>
      <c r="D14" s="58"/>
      <c r="E14" s="58"/>
      <c r="F14" s="58"/>
      <c r="G14" s="56"/>
      <c r="H14" s="58"/>
      <c r="I14" s="58"/>
      <c r="J14" s="58"/>
      <c r="K14" s="58"/>
      <c r="L14" s="58"/>
      <c r="M14" s="58"/>
    </row>
    <row r="15" spans="1:13" ht="12.75">
      <c r="A15" s="56"/>
      <c r="B15" s="57"/>
      <c r="C15" s="58"/>
      <c r="D15" s="58"/>
      <c r="E15" s="58"/>
      <c r="F15" s="58"/>
      <c r="G15" s="56"/>
      <c r="H15" s="58"/>
      <c r="I15" s="58"/>
      <c r="J15" s="58"/>
      <c r="K15" s="58"/>
      <c r="L15" s="58"/>
      <c r="M15" s="58"/>
    </row>
    <row r="16" spans="1:13" ht="12.75">
      <c r="A16" s="56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8"/>
      <c r="M16" s="58"/>
    </row>
    <row r="17" spans="1:13" ht="12.75">
      <c r="A17" s="56"/>
      <c r="B17" s="60" t="s">
        <v>0</v>
      </c>
      <c r="C17" s="59"/>
      <c r="D17" s="59"/>
      <c r="E17" s="59"/>
      <c r="F17" s="59"/>
      <c r="G17" s="59"/>
      <c r="H17" s="59"/>
      <c r="I17" s="59"/>
      <c r="J17" s="59"/>
      <c r="K17" s="59"/>
      <c r="L17" s="58"/>
      <c r="M17" s="58"/>
    </row>
    <row r="18" spans="1:13" ht="12.75">
      <c r="A18" s="56"/>
      <c r="B18" s="61" t="s">
        <v>4</v>
      </c>
      <c r="C18" s="59"/>
      <c r="D18" s="59"/>
      <c r="E18" s="59"/>
      <c r="F18" s="59"/>
      <c r="G18" s="59"/>
      <c r="H18" s="59"/>
      <c r="I18" s="59"/>
      <c r="J18" s="59"/>
      <c r="K18" s="59"/>
      <c r="L18" s="58"/>
      <c r="M18" s="58"/>
    </row>
    <row r="19" spans="1:13" ht="12.75">
      <c r="A19" s="56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6"/>
      <c r="M19" s="56"/>
    </row>
    <row r="20" spans="1:13" ht="12.75">
      <c r="A20" s="56"/>
      <c r="B20" s="60" t="s">
        <v>2</v>
      </c>
      <c r="C20" s="59"/>
      <c r="D20" s="59"/>
      <c r="E20" s="59"/>
      <c r="F20" s="59"/>
      <c r="G20" s="59"/>
      <c r="H20" s="59"/>
      <c r="I20" s="59"/>
      <c r="J20" s="59"/>
      <c r="K20" s="59"/>
      <c r="L20" s="56"/>
      <c r="M20" s="56"/>
    </row>
    <row r="21" spans="1:13" ht="12.75">
      <c r="A21" s="56"/>
      <c r="B21" s="61" t="s">
        <v>3</v>
      </c>
      <c r="C21" s="59"/>
      <c r="D21" s="59"/>
      <c r="E21" s="59"/>
      <c r="F21" s="59"/>
      <c r="G21" s="59"/>
      <c r="H21" s="59"/>
      <c r="I21" s="59"/>
      <c r="J21" s="59"/>
      <c r="K21" s="59"/>
      <c r="L21" s="56"/>
      <c r="M21" s="56"/>
    </row>
    <row r="22" spans="1:13" ht="12.75">
      <c r="A22" s="56"/>
      <c r="B22" s="59" t="s">
        <v>182</v>
      </c>
      <c r="C22" s="59"/>
      <c r="D22" s="59"/>
      <c r="E22" s="59"/>
      <c r="F22" s="59"/>
      <c r="G22" s="59"/>
      <c r="H22" s="59"/>
      <c r="I22" s="59"/>
      <c r="J22" s="59"/>
      <c r="K22" s="59"/>
      <c r="L22" s="56"/>
      <c r="M22" s="56"/>
    </row>
    <row r="23" spans="1:13" ht="12.75">
      <c r="A23" s="56"/>
      <c r="B23" s="59" t="s">
        <v>183</v>
      </c>
      <c r="C23" s="59"/>
      <c r="D23" s="59"/>
      <c r="E23" s="59"/>
      <c r="F23" s="59"/>
      <c r="G23" s="59"/>
      <c r="H23" s="59"/>
      <c r="I23" s="59"/>
      <c r="J23" s="59"/>
      <c r="K23" s="59"/>
      <c r="L23" s="56"/>
      <c r="M23" s="56"/>
    </row>
    <row r="24" spans="1:13" ht="12.75">
      <c r="A24" s="56"/>
      <c r="B24" s="59" t="s">
        <v>74</v>
      </c>
      <c r="C24" s="59"/>
      <c r="D24" s="59"/>
      <c r="E24" s="59"/>
      <c r="F24" s="59"/>
      <c r="G24" s="59"/>
      <c r="H24" s="59"/>
      <c r="I24" s="59"/>
      <c r="J24" s="59"/>
      <c r="K24" s="59"/>
      <c r="L24" s="56"/>
      <c r="M24" s="56"/>
    </row>
    <row r="25" spans="1:13" ht="12.75">
      <c r="A25" s="56"/>
      <c r="B25" s="61" t="s">
        <v>86</v>
      </c>
      <c r="C25" s="59"/>
      <c r="D25" s="59"/>
      <c r="E25" s="59"/>
      <c r="F25" s="59"/>
      <c r="G25" s="59"/>
      <c r="H25" s="59"/>
      <c r="I25" s="59"/>
      <c r="J25" s="59"/>
      <c r="K25" s="59"/>
      <c r="L25" s="56"/>
      <c r="M25" s="56"/>
    </row>
    <row r="26" spans="1:13" ht="12.75">
      <c r="A26" s="56"/>
      <c r="B26" s="59" t="s">
        <v>161</v>
      </c>
      <c r="C26" s="59"/>
      <c r="D26" s="59"/>
      <c r="E26" s="59"/>
      <c r="F26" s="59"/>
      <c r="G26" s="59"/>
      <c r="H26" s="59"/>
      <c r="I26" s="59"/>
      <c r="J26" s="59"/>
      <c r="K26" s="59"/>
      <c r="L26" s="56"/>
      <c r="M26" s="56"/>
    </row>
    <row r="27" spans="1:13" ht="12.75">
      <c r="A27" s="56"/>
      <c r="B27" s="59" t="s">
        <v>87</v>
      </c>
      <c r="C27" s="59"/>
      <c r="D27" s="59"/>
      <c r="E27" s="59"/>
      <c r="F27" s="59"/>
      <c r="G27" s="59"/>
      <c r="H27" s="59"/>
      <c r="I27" s="59"/>
      <c r="J27" s="59"/>
      <c r="K27" s="59"/>
      <c r="L27" s="56"/>
      <c r="M27" s="56"/>
    </row>
    <row r="28" spans="1:13" ht="12.75">
      <c r="A28" s="56"/>
      <c r="B28" s="59" t="s">
        <v>143</v>
      </c>
      <c r="C28" s="59"/>
      <c r="D28" s="59"/>
      <c r="E28" s="59"/>
      <c r="F28" s="59"/>
      <c r="G28" s="59"/>
      <c r="H28" s="59"/>
      <c r="I28" s="59"/>
      <c r="J28" s="59"/>
      <c r="K28" s="59"/>
      <c r="L28" s="56"/>
      <c r="M28" s="56"/>
    </row>
    <row r="29" spans="1:13" ht="12.75">
      <c r="A29" s="56"/>
      <c r="B29" s="136" t="s">
        <v>129</v>
      </c>
      <c r="C29" s="59"/>
      <c r="D29" s="59"/>
      <c r="E29" s="59"/>
      <c r="F29" s="59"/>
      <c r="G29" s="59"/>
      <c r="H29" s="59"/>
      <c r="I29" s="59"/>
      <c r="J29" s="59"/>
      <c r="K29" s="59"/>
      <c r="L29" s="56"/>
      <c r="M29" s="56"/>
    </row>
    <row r="30" spans="1:13" ht="12.75">
      <c r="A30" s="56"/>
      <c r="B30" s="135" t="s">
        <v>127</v>
      </c>
      <c r="C30" s="59"/>
      <c r="D30" s="59"/>
      <c r="E30" s="59"/>
      <c r="F30" s="59"/>
      <c r="G30" s="59"/>
      <c r="H30" s="59"/>
      <c r="I30" s="59"/>
      <c r="J30" s="59"/>
      <c r="K30" s="59"/>
      <c r="L30" s="56"/>
      <c r="M30" s="56"/>
    </row>
    <row r="31" spans="1:13" ht="12.75">
      <c r="A31" s="56"/>
      <c r="B31" s="135" t="s">
        <v>128</v>
      </c>
      <c r="C31" s="59"/>
      <c r="D31" s="59"/>
      <c r="E31" s="59"/>
      <c r="F31" s="59"/>
      <c r="G31" s="59"/>
      <c r="H31" s="59"/>
      <c r="I31" s="59"/>
      <c r="J31" s="59"/>
      <c r="K31" s="59"/>
      <c r="L31" s="56"/>
      <c r="M31" s="56"/>
    </row>
    <row r="32" spans="1:13" ht="12.75">
      <c r="A32" s="56"/>
      <c r="B32" s="135" t="s">
        <v>130</v>
      </c>
      <c r="C32" s="59"/>
      <c r="D32" s="59"/>
      <c r="E32" s="59"/>
      <c r="F32" s="59"/>
      <c r="G32" s="59"/>
      <c r="H32" s="59"/>
      <c r="I32" s="59"/>
      <c r="J32" s="59"/>
      <c r="K32" s="59"/>
      <c r="L32" s="56"/>
      <c r="M32" s="56"/>
    </row>
    <row r="33" spans="1:13" ht="11.25" customHeight="1">
      <c r="A33" s="56"/>
      <c r="B33" s="60" t="s">
        <v>139</v>
      </c>
      <c r="C33" s="60"/>
      <c r="D33" s="60"/>
      <c r="E33" s="60"/>
      <c r="F33" s="59"/>
      <c r="G33" s="59"/>
      <c r="H33" s="59"/>
      <c r="I33" s="59"/>
      <c r="J33" s="59"/>
      <c r="K33" s="59"/>
      <c r="L33" s="56"/>
      <c r="M33" s="56"/>
    </row>
    <row r="34" spans="1:13" ht="6.75" customHeight="1">
      <c r="A34" s="56"/>
      <c r="B34" s="60"/>
      <c r="C34" s="60"/>
      <c r="D34" s="60"/>
      <c r="E34" s="60"/>
      <c r="F34" s="59"/>
      <c r="G34" s="59"/>
      <c r="H34" s="59"/>
      <c r="I34" s="59"/>
      <c r="J34" s="59"/>
      <c r="K34" s="59"/>
      <c r="L34" s="56"/>
      <c r="M34" s="56"/>
    </row>
    <row r="35" spans="1:13" ht="12.75" customHeight="1">
      <c r="A35" s="56"/>
      <c r="B35" s="213" t="s">
        <v>166</v>
      </c>
      <c r="C35" s="60"/>
      <c r="D35" s="60"/>
      <c r="E35" s="60"/>
      <c r="F35" s="59"/>
      <c r="G35" s="59"/>
      <c r="H35" s="59"/>
      <c r="I35" s="59"/>
      <c r="J35" s="59"/>
      <c r="K35" s="59"/>
      <c r="L35" s="56"/>
      <c r="M35" s="56"/>
    </row>
    <row r="36" spans="1:13" ht="12.75" customHeight="1">
      <c r="A36" s="56"/>
      <c r="B36" s="60" t="s">
        <v>141</v>
      </c>
      <c r="C36" s="60"/>
      <c r="D36" s="60"/>
      <c r="E36" s="60"/>
      <c r="F36" s="59"/>
      <c r="G36" s="59"/>
      <c r="H36" s="59"/>
      <c r="I36" s="59"/>
      <c r="J36" s="59"/>
      <c r="K36" s="59"/>
      <c r="L36" s="56"/>
      <c r="M36" s="56"/>
    </row>
    <row r="37" spans="1:13" ht="12" customHeight="1">
      <c r="A37" s="56"/>
      <c r="B37" s="135" t="s">
        <v>167</v>
      </c>
      <c r="C37" s="60"/>
      <c r="D37" s="60"/>
      <c r="E37" s="60"/>
      <c r="F37" s="59"/>
      <c r="G37" s="59"/>
      <c r="H37" s="59"/>
      <c r="I37" s="59"/>
      <c r="J37" s="59"/>
      <c r="K37" s="59"/>
      <c r="L37" s="56"/>
      <c r="M37" s="56"/>
    </row>
    <row r="38" spans="1:13" ht="6" customHeight="1">
      <c r="A38" s="56"/>
      <c r="B38" s="135"/>
      <c r="C38" s="60"/>
      <c r="D38" s="60"/>
      <c r="E38" s="60"/>
      <c r="F38" s="59"/>
      <c r="G38" s="59"/>
      <c r="H38" s="59"/>
      <c r="I38" s="59"/>
      <c r="J38" s="59"/>
      <c r="K38" s="59"/>
      <c r="L38" s="56"/>
      <c r="M38" s="56"/>
    </row>
    <row r="39" spans="1:13" ht="12" customHeight="1">
      <c r="A39" s="56"/>
      <c r="B39" s="61" t="s">
        <v>164</v>
      </c>
      <c r="C39" s="59"/>
      <c r="D39" s="59"/>
      <c r="E39" s="59"/>
      <c r="F39" s="59"/>
      <c r="G39" s="59"/>
      <c r="H39" s="59"/>
      <c r="I39" s="59"/>
      <c r="J39" s="59"/>
      <c r="K39" s="59"/>
      <c r="L39" s="56"/>
      <c r="M39" s="56"/>
    </row>
    <row r="40" spans="1:13" ht="12" customHeight="1">
      <c r="A40" s="56"/>
      <c r="B40" s="59" t="s">
        <v>165</v>
      </c>
      <c r="C40" s="59"/>
      <c r="D40" s="59"/>
      <c r="E40" s="59"/>
      <c r="F40" s="59"/>
      <c r="G40" s="59"/>
      <c r="H40" s="59"/>
      <c r="I40" s="59"/>
      <c r="J40" s="59"/>
      <c r="K40" s="59"/>
      <c r="L40" s="56"/>
      <c r="M40" s="56"/>
    </row>
    <row r="41" spans="1:13" ht="12" customHeight="1">
      <c r="A41" s="56"/>
      <c r="B41" s="59" t="s">
        <v>176</v>
      </c>
      <c r="C41" s="59"/>
      <c r="D41" s="59"/>
      <c r="E41" s="59"/>
      <c r="F41" s="59"/>
      <c r="G41" s="59"/>
      <c r="H41" s="59"/>
      <c r="I41" s="59"/>
      <c r="J41" s="59"/>
      <c r="K41" s="59"/>
      <c r="L41" s="56"/>
      <c r="M41" s="56"/>
    </row>
    <row r="42" spans="1:13" ht="12" customHeight="1">
      <c r="A42" s="56"/>
      <c r="B42" s="59" t="s">
        <v>177</v>
      </c>
      <c r="C42" s="59"/>
      <c r="D42" s="59"/>
      <c r="E42" s="59"/>
      <c r="F42" s="59"/>
      <c r="G42" s="59"/>
      <c r="H42" s="59"/>
      <c r="I42" s="59"/>
      <c r="J42" s="59"/>
      <c r="K42" s="59"/>
      <c r="L42" s="56"/>
      <c r="M42" s="56"/>
    </row>
    <row r="43" spans="1:13" ht="14.25" customHeight="1">
      <c r="A43" s="56"/>
      <c r="B43" s="59" t="s">
        <v>178</v>
      </c>
      <c r="C43" s="59"/>
      <c r="D43" s="59"/>
      <c r="E43" s="59"/>
      <c r="F43" s="59"/>
      <c r="G43" s="59"/>
      <c r="H43" s="59"/>
      <c r="I43" s="59"/>
      <c r="J43" s="59"/>
      <c r="K43" s="59"/>
      <c r="L43" s="56"/>
      <c r="M43" s="56"/>
    </row>
    <row r="44" spans="1:13" ht="12" customHeight="1">
      <c r="A44" s="56"/>
      <c r="B44" s="135" t="s">
        <v>179</v>
      </c>
      <c r="C44" s="59"/>
      <c r="D44" s="59"/>
      <c r="E44" s="59"/>
      <c r="F44" s="59"/>
      <c r="G44" s="59"/>
      <c r="H44" s="59"/>
      <c r="I44" s="59"/>
      <c r="J44" s="59"/>
      <c r="K44" s="59"/>
      <c r="L44" s="56"/>
      <c r="M44" s="56"/>
    </row>
    <row r="45" spans="1:13" ht="12.75" customHeight="1">
      <c r="A45" s="56"/>
      <c r="B45" s="135" t="s">
        <v>180</v>
      </c>
      <c r="C45" s="59"/>
      <c r="D45" s="59"/>
      <c r="E45" s="59"/>
      <c r="F45" s="59"/>
      <c r="G45" s="59"/>
      <c r="H45" s="59"/>
      <c r="I45" s="59"/>
      <c r="J45" s="59"/>
      <c r="K45" s="59"/>
      <c r="L45" s="56"/>
      <c r="M45" s="56"/>
    </row>
    <row r="46" spans="1:13" ht="13.5" customHeight="1">
      <c r="A46" s="56"/>
      <c r="B46" s="135" t="s">
        <v>181</v>
      </c>
      <c r="C46" s="59"/>
      <c r="D46" s="59"/>
      <c r="E46" s="59"/>
      <c r="F46" s="59"/>
      <c r="G46" s="59"/>
      <c r="H46" s="59"/>
      <c r="I46" s="59"/>
      <c r="J46" s="59"/>
      <c r="K46" s="59"/>
      <c r="L46" s="56"/>
      <c r="M46" s="56"/>
    </row>
    <row r="47" spans="1:13" ht="5.25" customHeight="1">
      <c r="A47" s="56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6"/>
      <c r="M47" s="56"/>
    </row>
    <row r="48" spans="1:13" ht="12.75">
      <c r="A48" s="56"/>
      <c r="B48" s="137" t="s">
        <v>89</v>
      </c>
      <c r="C48" s="59"/>
      <c r="D48" s="59"/>
      <c r="E48" s="59"/>
      <c r="F48" s="59"/>
      <c r="G48" s="59"/>
      <c r="H48" s="59"/>
      <c r="I48" s="59"/>
      <c r="J48" s="59"/>
      <c r="K48" s="59"/>
      <c r="L48" s="56"/>
      <c r="M48" s="56"/>
    </row>
    <row r="49" spans="1:13" ht="12.75">
      <c r="A49" s="56"/>
      <c r="B49" s="136" t="s">
        <v>90</v>
      </c>
      <c r="C49" s="59"/>
      <c r="D49" s="59"/>
      <c r="E49" s="59"/>
      <c r="F49" s="59"/>
      <c r="G49" s="59"/>
      <c r="H49" s="59"/>
      <c r="I49" s="59"/>
      <c r="J49" s="59"/>
      <c r="K49" s="59"/>
      <c r="L49" s="56"/>
      <c r="M49" s="56"/>
    </row>
    <row r="50" spans="1:13" ht="12.75">
      <c r="A50" s="56"/>
      <c r="B50" s="60" t="s">
        <v>140</v>
      </c>
      <c r="C50" s="59"/>
      <c r="D50" s="59"/>
      <c r="E50" s="59"/>
      <c r="F50" s="59"/>
      <c r="G50" s="59"/>
      <c r="H50" s="59"/>
      <c r="I50" s="59"/>
      <c r="J50" s="59"/>
      <c r="K50" s="59"/>
      <c r="L50" s="56"/>
      <c r="M50" s="56"/>
    </row>
    <row r="51" spans="1:13" ht="12.75">
      <c r="A51" s="56"/>
      <c r="B51" s="135" t="s">
        <v>94</v>
      </c>
      <c r="C51" s="59"/>
      <c r="D51" s="59"/>
      <c r="E51" s="59"/>
      <c r="F51" s="59"/>
      <c r="G51" s="59"/>
      <c r="H51" s="59"/>
      <c r="I51" s="59"/>
      <c r="J51" s="59"/>
      <c r="K51" s="59"/>
      <c r="L51" s="56"/>
      <c r="M51" s="56"/>
    </row>
    <row r="52" spans="1:13" ht="12.75">
      <c r="A52" s="56"/>
      <c r="B52" s="135" t="s">
        <v>91</v>
      </c>
      <c r="C52" s="59"/>
      <c r="D52" s="59"/>
      <c r="E52" s="59"/>
      <c r="F52" s="59"/>
      <c r="G52" s="59"/>
      <c r="H52" s="59"/>
      <c r="I52" s="59"/>
      <c r="J52" s="59"/>
      <c r="K52" s="59"/>
      <c r="L52" s="56"/>
      <c r="M52" s="56"/>
    </row>
    <row r="53" spans="1:13" ht="12.75">
      <c r="A53" s="56"/>
      <c r="B53" s="135" t="s">
        <v>93</v>
      </c>
      <c r="C53" s="59"/>
      <c r="D53" s="59"/>
      <c r="E53" s="59"/>
      <c r="F53" s="59"/>
      <c r="G53" s="59"/>
      <c r="H53" s="59"/>
      <c r="I53" s="59"/>
      <c r="J53" s="59"/>
      <c r="K53" s="59"/>
      <c r="L53" s="56"/>
      <c r="M53" s="56"/>
    </row>
    <row r="54" spans="1:13" ht="12.75">
      <c r="A54" s="56"/>
      <c r="B54" s="135" t="s">
        <v>92</v>
      </c>
      <c r="C54" s="59"/>
      <c r="D54" s="59"/>
      <c r="E54" s="59"/>
      <c r="F54" s="59"/>
      <c r="G54" s="59"/>
      <c r="H54" s="59"/>
      <c r="I54" s="59"/>
      <c r="J54" s="59"/>
      <c r="K54" s="59"/>
      <c r="L54" s="56"/>
      <c r="M54" s="56"/>
    </row>
    <row r="55" spans="1:13" ht="12.75">
      <c r="A55" s="56"/>
      <c r="B55" s="136" t="s">
        <v>123</v>
      </c>
      <c r="C55" s="59"/>
      <c r="D55" s="59"/>
      <c r="E55" s="59"/>
      <c r="F55" s="59"/>
      <c r="G55" s="59"/>
      <c r="H55" s="59"/>
      <c r="I55" s="59"/>
      <c r="J55" s="59"/>
      <c r="K55" s="59"/>
      <c r="L55" s="56"/>
      <c r="M55" s="56"/>
    </row>
    <row r="56" spans="1:13" ht="12.75">
      <c r="A56" s="56"/>
      <c r="B56" s="135" t="s">
        <v>122</v>
      </c>
      <c r="C56" s="59"/>
      <c r="D56" s="59"/>
      <c r="E56" s="59"/>
      <c r="F56" s="59"/>
      <c r="G56" s="59"/>
      <c r="H56" s="59"/>
      <c r="I56" s="59"/>
      <c r="J56" s="59"/>
      <c r="K56" s="59"/>
      <c r="L56" s="56"/>
      <c r="M56" s="56"/>
    </row>
    <row r="57" spans="1:13" ht="12.75">
      <c r="A57" s="56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6"/>
      <c r="M57" s="56"/>
    </row>
    <row r="58" spans="1:13" ht="12.75">
      <c r="A58" s="56"/>
      <c r="B58" s="60" t="s">
        <v>1</v>
      </c>
      <c r="C58" s="59"/>
      <c r="D58" s="59"/>
      <c r="E58" s="59"/>
      <c r="F58" s="59"/>
      <c r="G58" s="59"/>
      <c r="H58" s="59"/>
      <c r="I58" s="59"/>
      <c r="J58" s="59"/>
      <c r="K58" s="59"/>
      <c r="L58" s="56"/>
      <c r="M58" s="56"/>
    </row>
    <row r="59" spans="1:13" ht="12.75">
      <c r="A59" s="56"/>
      <c r="B59" s="61" t="s">
        <v>75</v>
      </c>
      <c r="C59" s="59"/>
      <c r="D59" s="59"/>
      <c r="E59" s="59"/>
      <c r="F59" s="59"/>
      <c r="G59" s="59"/>
      <c r="H59" s="59"/>
      <c r="I59" s="59"/>
      <c r="J59" s="59"/>
      <c r="K59" s="59"/>
      <c r="L59" s="56"/>
      <c r="M59" s="56"/>
    </row>
    <row r="60" spans="1:13" ht="12.75">
      <c r="A60" s="56"/>
      <c r="B60" s="59" t="s">
        <v>76</v>
      </c>
      <c r="C60" s="59"/>
      <c r="D60" s="59"/>
      <c r="E60" s="59"/>
      <c r="F60" s="59"/>
      <c r="G60" s="59"/>
      <c r="H60" s="59"/>
      <c r="I60" s="59"/>
      <c r="J60" s="59"/>
      <c r="K60" s="59"/>
      <c r="L60" s="56"/>
      <c r="M60" s="56"/>
    </row>
    <row r="61" spans="1:13" ht="12.75">
      <c r="A61" s="56"/>
      <c r="B61" s="59" t="s">
        <v>163</v>
      </c>
      <c r="C61" s="59"/>
      <c r="D61" s="59"/>
      <c r="E61" s="59"/>
      <c r="F61" s="59"/>
      <c r="G61" s="59"/>
      <c r="H61" s="59"/>
      <c r="I61" s="59"/>
      <c r="J61" s="59"/>
      <c r="K61" s="59"/>
      <c r="L61" s="56"/>
      <c r="M61" s="56"/>
    </row>
    <row r="62" spans="1:13" ht="12.75">
      <c r="A62" s="56"/>
      <c r="B62" s="59" t="s">
        <v>77</v>
      </c>
      <c r="C62" s="59"/>
      <c r="D62" s="59"/>
      <c r="E62" s="59"/>
      <c r="F62" s="59"/>
      <c r="G62" s="59"/>
      <c r="H62" s="59"/>
      <c r="I62" s="59"/>
      <c r="J62" s="59"/>
      <c r="K62" s="59"/>
      <c r="L62" s="56"/>
      <c r="M62" s="56"/>
    </row>
    <row r="63" spans="1:13" ht="12.75">
      <c r="A63" s="56"/>
      <c r="B63" s="59" t="s">
        <v>78</v>
      </c>
      <c r="C63" s="59"/>
      <c r="D63" s="59"/>
      <c r="E63" s="59"/>
      <c r="F63" s="59"/>
      <c r="G63" s="59"/>
      <c r="H63" s="59"/>
      <c r="I63" s="59"/>
      <c r="J63" s="59"/>
      <c r="K63" s="59"/>
      <c r="L63" s="56"/>
      <c r="M63" s="56"/>
    </row>
    <row r="64" spans="1:13" ht="12.75">
      <c r="A64" s="56"/>
      <c r="B64" s="59" t="s">
        <v>79</v>
      </c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</row>
    <row r="65" spans="1:13" ht="12.75">
      <c r="A65" s="56"/>
      <c r="B65" s="200" t="s">
        <v>153</v>
      </c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</row>
    <row r="66" spans="1:13" ht="12.75">
      <c r="A66" s="56"/>
      <c r="B66" s="261" t="s">
        <v>154</v>
      </c>
      <c r="C66" s="59"/>
      <c r="D66" s="59"/>
      <c r="E66" s="59"/>
      <c r="F66" s="59"/>
      <c r="G66" s="59"/>
      <c r="H66" s="59"/>
      <c r="I66" s="59"/>
      <c r="J66" s="59"/>
      <c r="K66" s="59"/>
      <c r="L66" s="56"/>
      <c r="M66" s="56"/>
    </row>
    <row r="67" spans="1:13" ht="12.75">
      <c r="A67" s="56"/>
      <c r="B67" s="136" t="s">
        <v>155</v>
      </c>
      <c r="C67" s="59"/>
      <c r="D67" s="59"/>
      <c r="E67" s="59"/>
      <c r="F67" s="59"/>
      <c r="G67" s="59"/>
      <c r="H67" s="59"/>
      <c r="I67" s="59"/>
      <c r="J67" s="59"/>
      <c r="K67" s="59"/>
      <c r="L67" s="56"/>
      <c r="M67" s="56"/>
    </row>
    <row r="68" spans="1:13" ht="12.75">
      <c r="A68" s="56"/>
      <c r="B68" s="135" t="s">
        <v>156</v>
      </c>
      <c r="C68" s="59"/>
      <c r="D68" s="59"/>
      <c r="E68" s="59"/>
      <c r="F68" s="59"/>
      <c r="G68" s="59"/>
      <c r="H68" s="59"/>
      <c r="I68" s="59"/>
      <c r="J68" s="59"/>
      <c r="K68" s="59"/>
      <c r="L68" s="56"/>
      <c r="M68" s="56"/>
    </row>
    <row r="69" spans="1:13" ht="12.75">
      <c r="A69" s="56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6"/>
      <c r="M69" s="56"/>
    </row>
    <row r="70" spans="1:13" ht="12.75">
      <c r="A70" s="56"/>
      <c r="B70" s="60" t="s">
        <v>171</v>
      </c>
      <c r="C70" s="59"/>
      <c r="D70" s="59"/>
      <c r="E70" s="59"/>
      <c r="F70" s="59"/>
      <c r="G70" s="59"/>
      <c r="H70" s="59"/>
      <c r="I70" s="59"/>
      <c r="J70" s="59"/>
      <c r="K70" s="59"/>
      <c r="L70" s="56"/>
      <c r="M70" s="56"/>
    </row>
    <row r="71" spans="1:13" ht="12.75">
      <c r="A71" s="56"/>
      <c r="B71" s="135" t="s">
        <v>172</v>
      </c>
      <c r="C71" s="59"/>
      <c r="D71" s="59"/>
      <c r="E71" s="59"/>
      <c r="F71" s="59"/>
      <c r="G71" s="59"/>
      <c r="H71" s="59"/>
      <c r="I71" s="59"/>
      <c r="J71" s="59"/>
      <c r="K71" s="59"/>
      <c r="L71" s="56"/>
      <c r="M71" s="56"/>
    </row>
    <row r="72" spans="1:13" ht="12.75">
      <c r="A72" s="56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6"/>
      <c r="M72" s="56"/>
    </row>
    <row r="73" spans="2:11" ht="12.75"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2:11" ht="12.75"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2:11" ht="12.75"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2:11" ht="12.75"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2:11" ht="12.75"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2:11" ht="12.75"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2:11" ht="12.75"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2:11" ht="12.75"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ht="12.75">
      <c r="B81" s="55"/>
    </row>
    <row r="82" ht="12.75">
      <c r="B82" s="55"/>
    </row>
    <row r="83" ht="12.75">
      <c r="B83" s="5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Gehaltsabrechnung 2014</dc:title>
  <dc:subject>selbsrechnendes Gehaltsabrechnungs Formular in EXCEL (Makro)</dc:subject>
  <dc:creator>Parmentier</dc:creator>
  <cp:keywords/>
  <dc:description/>
  <cp:lastModifiedBy>Johannes Parmentier</cp:lastModifiedBy>
  <cp:lastPrinted>2011-12-30T20:46:15Z</cp:lastPrinted>
  <dcterms:created xsi:type="dcterms:W3CDTF">2000-03-16T14:16:40Z</dcterms:created>
  <dcterms:modified xsi:type="dcterms:W3CDTF">2016-01-04T14:52:50Z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