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0" windowWidth="21840" windowHeight="12390" activeTab="0"/>
  </bookViews>
  <sheets>
    <sheet name="Rechn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Wolfgang</author>
  </authors>
  <commentList>
    <comment ref="A16" authorId="0">
      <text>
        <r>
          <rPr>
            <sz val="8"/>
            <rFont val="Tahoma"/>
            <family val="2"/>
          </rPr>
          <t xml:space="preserve">geboren 
vor 1941=1, 1941=2, 1942=3, 1943=4, 1944=5, 1945=6,
1946=7, 1947=8,
1948=9, 1949=10,
1950=11, nach 1950=0
</t>
        </r>
      </text>
    </comment>
    <comment ref="A8" authorId="1">
      <text>
        <r>
          <rPr>
            <b/>
            <sz val="8"/>
            <rFont val="Tahoma"/>
            <family val="2"/>
          </rPr>
          <t>Kirchensteuersatz:</t>
        </r>
        <r>
          <rPr>
            <sz val="8"/>
            <rFont val="Tahoma"/>
            <family val="2"/>
          </rPr>
          <t xml:space="preserve"> in Baden-Württemberg und Bayern 8%, sonst 9%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8"/>
            <rFont val="Tahoma"/>
            <family val="2"/>
          </rPr>
          <t>Der</t>
        </r>
        <r>
          <rPr>
            <b/>
            <sz val="8"/>
            <rFont val="Tahoma"/>
            <family val="2"/>
          </rPr>
          <t xml:space="preserve"> Basistarif</t>
        </r>
        <r>
          <rPr>
            <sz val="8"/>
            <rFont val="Tahoma"/>
            <family val="2"/>
          </rPr>
          <t xml:space="preserve"> ist bei</t>
        </r>
        <r>
          <rPr>
            <b/>
            <sz val="8"/>
            <rFont val="Tahoma"/>
            <family val="2"/>
          </rPr>
          <t xml:space="preserve"> privat Versicherten</t>
        </r>
        <r>
          <rPr>
            <sz val="8"/>
            <rFont val="Tahoma"/>
            <family val="2"/>
          </rPr>
          <t xml:space="preserve"> zur Berechnung der Vorsorgepauschale notwendig. Davon wird dann ein erniedrigter (0,67% +PV-Anteil)  Arbeitgeberzuschuss abgezogen.</t>
        </r>
        <r>
          <rPr>
            <sz val="8"/>
            <rFont val="Tahoma"/>
            <family val="2"/>
          </rPr>
          <t xml:space="preserve">
</t>
        </r>
      </text>
    </comment>
    <comment ref="A9" authorId="1">
      <text>
        <r>
          <rPr>
            <sz val="8"/>
            <rFont val="Tahoma"/>
            <family val="2"/>
          </rPr>
          <t xml:space="preserve">Hier den Krankenversicherungsbeitragssatz </t>
        </r>
        <r>
          <rPr>
            <sz val="8"/>
            <rFont val="Tahoma"/>
            <family val="2"/>
          </rPr>
          <t xml:space="preserve">
eintragen bzw. die Prämie der privaten Krankenversicherung. Wird zur Berechnung der Sozialversicherungsabgaben benötigt und zur Berechnung des Arbeitgeberzuschusses.
Freiwillig Versicherte: Bei (gesetzlichem) Arbeitgeberzuschuss Einstellung wie bei gesetzlich Krankenversicherten; ohne Arbeitgeberzuschuss Einstellung wie bei privat Versicherten.</t>
        </r>
      </text>
    </comment>
    <comment ref="A18" authorId="1">
      <text>
        <r>
          <rPr>
            <sz val="8"/>
            <rFont val="Tahoma"/>
            <family val="2"/>
          </rPr>
          <t xml:space="preserve">Hinzurechnungsbetrag mit Minus (-) eingeben
</t>
        </r>
      </text>
    </comment>
  </commentList>
</comments>
</file>

<file path=xl/sharedStrings.xml><?xml version="1.0" encoding="utf-8"?>
<sst xmlns="http://schemas.openxmlformats.org/spreadsheetml/2006/main" count="70" uniqueCount="56">
  <si>
    <t>€</t>
  </si>
  <si>
    <t>im Jahr=1, Monat=2, Woche=3, Tag=4</t>
  </si>
  <si>
    <t>Steuerklasse 1 - 6</t>
  </si>
  <si>
    <t>allgemeine(=0) oder besondere (=1) Lsttabelle</t>
  </si>
  <si>
    <r>
      <t xml:space="preserve">Kinderfreibetrag (0, </t>
    </r>
    <r>
      <rPr>
        <b/>
        <sz val="10"/>
        <rFont val="Arial"/>
        <family val="2"/>
      </rPr>
      <t>0.5</t>
    </r>
    <r>
      <rPr>
        <sz val="10"/>
        <rFont val="Arial"/>
        <family val="0"/>
      </rPr>
      <t xml:space="preserve">, 1, </t>
    </r>
    <r>
      <rPr>
        <b/>
        <sz val="10"/>
        <rFont val="Arial"/>
        <family val="2"/>
      </rPr>
      <t xml:space="preserve">1.5, </t>
    </r>
    <r>
      <rPr>
        <sz val="10"/>
        <rFont val="Arial"/>
        <family val="0"/>
      </rPr>
      <t>2.0</t>
    </r>
    <r>
      <rPr>
        <b/>
        <sz val="10"/>
        <rFont val="Arial"/>
        <family val="2"/>
      </rPr>
      <t>, 2.5</t>
    </r>
    <r>
      <rPr>
        <sz val="10"/>
        <rFont val="Arial"/>
        <family val="0"/>
      </rPr>
      <t xml:space="preserve"> usw)</t>
    </r>
  </si>
  <si>
    <t>Kirchensteuer (0=keine, 8=8%, 9=9%)</t>
  </si>
  <si>
    <t>%</t>
  </si>
  <si>
    <t>Solidaritätszuschlag</t>
  </si>
  <si>
    <t>Kirchensteuer</t>
  </si>
  <si>
    <t>Nettolohn</t>
  </si>
  <si>
    <t>sonstige Bezüge, Einmalzahlung</t>
  </si>
  <si>
    <t xml:space="preserve"> Weitere Lohn- und Einkommensteuerberechnungsprogramme unter</t>
  </si>
  <si>
    <t>Lohnsteuer</t>
  </si>
  <si>
    <t>http://www.parmentier.de/steuer/steuer01.htm</t>
  </si>
  <si>
    <r>
      <t>eingeben und Eingabe</t>
    </r>
    <r>
      <rPr>
        <b/>
        <sz val="10"/>
        <color indexed="10"/>
        <rFont val="Arial"/>
        <family val="2"/>
      </rPr>
      <t xml:space="preserve"> mit "ENTER"-Taste abschließen.</t>
    </r>
  </si>
  <si>
    <r>
      <t xml:space="preserve">Zum </t>
    </r>
    <r>
      <rPr>
        <b/>
        <sz val="10"/>
        <rFont val="Arial"/>
        <family val="2"/>
      </rPr>
      <t>Berechnen</t>
    </r>
    <r>
      <rPr>
        <sz val="10"/>
        <rFont val="Arial"/>
        <family val="0"/>
      </rPr>
      <t xml:space="preserve"> gewünschte Werte (</t>
    </r>
    <r>
      <rPr>
        <u val="single"/>
        <sz val="10"/>
        <rFont val="Arial"/>
        <family val="2"/>
      </rPr>
      <t>nur mit Komma!</t>
    </r>
    <r>
      <rPr>
        <sz val="10"/>
        <rFont val="Arial"/>
        <family val="0"/>
      </rPr>
      <t xml:space="preserve">) </t>
    </r>
  </si>
  <si>
    <t>kinderlos u. über 23jährig (PflegeV)  nein=0 ja=1</t>
  </si>
  <si>
    <r>
      <t>Bruttolohn</t>
    </r>
  </si>
  <si>
    <t>Das Makro ist FreeWare. Zum Aufrufen  Alt + F11 drücken.</t>
  </si>
  <si>
    <t>%/€</t>
  </si>
  <si>
    <t>Altersentlastungsbetrag (Angabe s. Kommentar)</t>
  </si>
  <si>
    <t>Arbeitsstelle in Ostdeutschland nein=0 ja=1</t>
  </si>
  <si>
    <t>Arbeitsstelle in Sachsen nein=0 ja=1</t>
  </si>
  <si>
    <t>zur privaten  Krankenversicherung (incl. PflegeV) übernommen.</t>
  </si>
  <si>
    <r>
      <t>Krankenversicherung</t>
    </r>
    <r>
      <rPr>
        <sz val="10"/>
        <rFont val="Arial"/>
        <family val="0"/>
      </rPr>
      <t xml:space="preserve"> % bzw. </t>
    </r>
    <r>
      <rPr>
        <b/>
        <sz val="10"/>
        <color indexed="60"/>
        <rFont val="Arial"/>
        <family val="2"/>
      </rPr>
      <t xml:space="preserve">PKV(incl.PflegeV) in € </t>
    </r>
  </si>
  <si>
    <t>Arbeitgeberzuschuss nein=0, ja=1</t>
  </si>
  <si>
    <t>gesetzliche Abzüge</t>
  </si>
  <si>
    <r>
      <t>(Jahres)lohnsteuerfrei-/hinzurechnungsbetrag</t>
    </r>
    <r>
      <rPr>
        <b/>
        <sz val="10"/>
        <color indexed="60"/>
        <rFont val="Arial"/>
        <family val="2"/>
      </rPr>
      <t xml:space="preserve"> </t>
    </r>
    <r>
      <rPr>
        <sz val="8"/>
        <color indexed="60"/>
        <rFont val="Arial"/>
        <family val="2"/>
      </rPr>
      <t>aus LSt-Karte</t>
    </r>
  </si>
  <si>
    <t>Ergebnis</t>
  </si>
  <si>
    <r>
      <t xml:space="preserve">Gewünschter </t>
    </r>
    <r>
      <rPr>
        <b/>
        <sz val="10"/>
        <color indexed="17"/>
        <rFont val="Arial"/>
        <family val="2"/>
      </rPr>
      <t>Nettolohn</t>
    </r>
  </si>
  <si>
    <t>mit Wunschnetto Berechnung</t>
  </si>
  <si>
    <t>berücksichtigen. Makro braucht nicht angepasst zu werden!</t>
  </si>
  <si>
    <t>Wunschnetto() wird mit EventHandler in Mappe 'Rechner' auf-</t>
  </si>
  <si>
    <t>Es wird jeweils mit der Funktion LSt(Zellwerte B2-B18) in den</t>
  </si>
  <si>
    <t xml:space="preserve">Zellen kann man nach eigenem Wunsch belegen. Im </t>
  </si>
  <si>
    <t>Funktionsaufruf muß man diese Änderungen entsprechend</t>
  </si>
  <si>
    <t>gerufen (wenn Zelle B1 sich ändert).</t>
  </si>
  <si>
    <t>Es kann so übernommen werden (Datei_exportieren/_import).</t>
  </si>
  <si>
    <t>Zellen B21 bis B27 aufgerufen (jeweils mit anderem Indikator)</t>
  </si>
  <si>
    <t xml:space="preserve">Für mehrer Berechnungen nebeneinander Zellen B2-B30 in </t>
  </si>
  <si>
    <t>weitere Spalten kopieren. Excel ändert von selbst die Zell-</t>
  </si>
  <si>
    <t>bezüge.</t>
  </si>
  <si>
    <r>
      <t>vom FA mitgeteilter Ehegattenfaktor (</t>
    </r>
    <r>
      <rPr>
        <sz val="10"/>
        <color indexed="10"/>
        <rFont val="Arial"/>
        <family val="2"/>
      </rPr>
      <t>nur bei StKl IV</t>
    </r>
    <r>
      <rPr>
        <sz val="10"/>
        <color indexed="12"/>
        <rFont val="Arial"/>
        <family val="2"/>
      </rPr>
      <t>)</t>
    </r>
  </si>
  <si>
    <t>versicherung.</t>
  </si>
  <si>
    <r>
      <t>private KrankenV:</t>
    </r>
    <r>
      <rPr>
        <sz val="10"/>
        <rFont val="Arial"/>
        <family val="0"/>
      </rPr>
      <t xml:space="preserve"> Werte über 20 werden als Prämie (in €) </t>
    </r>
  </si>
  <si>
    <t>Ohne Angabe Basisprämie = ohne Nachweis der Kranken-</t>
  </si>
  <si>
    <r>
      <t xml:space="preserve">PKV Basisprämie </t>
    </r>
    <r>
      <rPr>
        <sz val="10"/>
        <color indexed="60"/>
        <rFont val="Arial"/>
        <family val="2"/>
      </rPr>
      <t>(incl. Pflegeversicherung)</t>
    </r>
    <r>
      <rPr>
        <b/>
        <sz val="10"/>
        <color indexed="12"/>
        <rFont val="Arial"/>
        <family val="2"/>
      </rPr>
      <t xml:space="preserve"> im Monat</t>
    </r>
  </si>
  <si>
    <r>
      <t>Krankenversicherung:</t>
    </r>
    <r>
      <rPr>
        <sz val="10"/>
        <rFont val="Arial"/>
        <family val="0"/>
      </rPr>
      <t xml:space="preserve"> Beitragssatz 14,6%, reduziert 14,0%</t>
    </r>
  </si>
  <si>
    <t>Wolfgang† und Johannes Parmentier Frankfurt am Main e-Mail:</t>
  </si>
  <si>
    <t>steuer@parmentier.de</t>
  </si>
  <si>
    <t>2016 beträgt der durchschnittliche Zusatzbeitrag 1,1%</t>
  </si>
  <si>
    <t xml:space="preserve">Makro für Lohnsteuerberechnung 2016                              </t>
  </si>
  <si>
    <t>Summe früherer Einmalzahlungen in 2016</t>
  </si>
  <si>
    <r>
      <t xml:space="preserve">450-850 </t>
    </r>
    <r>
      <rPr>
        <sz val="10"/>
        <rFont val="Arial"/>
        <family val="0"/>
      </rPr>
      <t xml:space="preserve">(pro Monat) </t>
    </r>
    <r>
      <rPr>
        <b/>
        <sz val="10"/>
        <rFont val="Arial"/>
        <family val="2"/>
      </rPr>
      <t>Euro-Job</t>
    </r>
    <r>
      <rPr>
        <sz val="10"/>
        <rFont val="Arial"/>
        <family val="0"/>
      </rPr>
      <t xml:space="preserve"> nein=0, ja=1</t>
    </r>
    <r>
      <rPr>
        <sz val="9"/>
        <rFont val="Arial"/>
        <family val="2"/>
      </rPr>
      <t xml:space="preserve"> (Faktor 0.7547)</t>
    </r>
  </si>
  <si>
    <t>Zusatzbeitrag %</t>
  </si>
  <si>
    <t>8.652 Grundfreibetrag berücksichtigt         Stand 04.01.2015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</si>
</sst>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0.0"/>
    <numFmt numFmtId="174" formatCode="0.000"/>
  </numFmts>
  <fonts count="54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sz val="10"/>
      <color indexed="6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12"/>
      <name val="Arial"/>
      <family val="2"/>
    </font>
    <font>
      <sz val="8"/>
      <color indexed="60"/>
      <name val="Arial"/>
      <family val="2"/>
    </font>
    <font>
      <b/>
      <sz val="9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5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8" fillId="0" borderId="0" xfId="48" applyFill="1" applyAlignment="1" applyProtection="1">
      <alignment/>
      <protection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NumberForma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8" fillId="0" borderId="0" xfId="48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4" fontId="0" fillId="0" borderId="11" xfId="0" applyNumberFormat="1" applyBorder="1" applyAlignment="1">
      <alignment horizontal="right"/>
    </xf>
    <xf numFmtId="0" fontId="14" fillId="0" borderId="10" xfId="0" applyFont="1" applyFill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vertical="top"/>
    </xf>
    <xf numFmtId="0" fontId="0" fillId="0" borderId="10" xfId="0" applyFont="1" applyBorder="1" applyAlignment="1">
      <alignment wrapText="1"/>
    </xf>
    <xf numFmtId="0" fontId="11" fillId="34" borderId="0" xfId="0" applyFont="1" applyFill="1" applyBorder="1" applyAlignment="1">
      <alignment horizontal="left"/>
    </xf>
    <xf numFmtId="0" fontId="11" fillId="34" borderId="0" xfId="0" applyFont="1" applyFill="1" applyAlignment="1">
      <alignment horizontal="center"/>
    </xf>
    <xf numFmtId="0" fontId="0" fillId="35" borderId="12" xfId="0" applyFill="1" applyBorder="1" applyAlignment="1">
      <alignment/>
    </xf>
    <xf numFmtId="0" fontId="1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0" fillId="35" borderId="0" xfId="0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/>
    </xf>
    <xf numFmtId="0" fontId="2" fillId="36" borderId="15" xfId="0" applyFont="1" applyFill="1" applyBorder="1" applyAlignment="1">
      <alignment/>
    </xf>
    <xf numFmtId="0" fontId="4" fillId="36" borderId="16" xfId="0" applyFont="1" applyFill="1" applyBorder="1" applyAlignment="1">
      <alignment horizontal="right"/>
    </xf>
    <xf numFmtId="0" fontId="5" fillId="0" borderId="17" xfId="0" applyFont="1" applyBorder="1" applyAlignment="1">
      <alignment/>
    </xf>
    <xf numFmtId="0" fontId="15" fillId="0" borderId="16" xfId="0" applyFont="1" applyBorder="1" applyAlignment="1">
      <alignment horizontal="center"/>
    </xf>
    <xf numFmtId="4" fontId="5" fillId="0" borderId="18" xfId="0" applyNumberFormat="1" applyFont="1" applyBorder="1" applyAlignment="1">
      <alignment/>
    </xf>
    <xf numFmtId="173" fontId="0" fillId="35" borderId="14" xfId="0" applyNumberFormat="1" applyFont="1" applyFill="1" applyBorder="1" applyAlignment="1">
      <alignment/>
    </xf>
    <xf numFmtId="0" fontId="1" fillId="34" borderId="16" xfId="0" applyFont="1" applyFill="1" applyBorder="1" applyAlignment="1">
      <alignment/>
    </xf>
    <xf numFmtId="173" fontId="0" fillId="34" borderId="18" xfId="0" applyNumberFormat="1" applyFill="1" applyBorder="1" applyAlignment="1">
      <alignment/>
    </xf>
    <xf numFmtId="0" fontId="23" fillId="0" borderId="10" xfId="0" applyFont="1" applyBorder="1" applyAlignment="1">
      <alignment/>
    </xf>
    <xf numFmtId="0" fontId="2" fillId="33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4" fontId="0" fillId="0" borderId="18" xfId="0" applyNumberForma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17" fillId="37" borderId="19" xfId="0" applyFont="1" applyFill="1" applyBorder="1" applyAlignment="1">
      <alignment/>
    </xf>
    <xf numFmtId="3" fontId="12" fillId="37" borderId="19" xfId="0" applyNumberFormat="1" applyFont="1" applyFill="1" applyBorder="1" applyAlignment="1">
      <alignment/>
    </xf>
    <xf numFmtId="0" fontId="12" fillId="37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" fontId="5" fillId="0" borderId="11" xfId="0" applyNumberFormat="1" applyFont="1" applyBorder="1" applyAlignment="1">
      <alignment/>
    </xf>
    <xf numFmtId="0" fontId="0" fillId="34" borderId="12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4" fontId="3" fillId="0" borderId="11" xfId="0" applyNumberFormat="1" applyFont="1" applyBorder="1" applyAlignment="1">
      <alignment horizontal="right" wrapText="1"/>
    </xf>
    <xf numFmtId="4" fontId="0" fillId="35" borderId="11" xfId="0" applyNumberForma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 horizontal="center"/>
    </xf>
    <xf numFmtId="0" fontId="0" fillId="35" borderId="20" xfId="0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4" fontId="3" fillId="35" borderId="21" xfId="0" applyNumberFormat="1" applyFont="1" applyFill="1" applyBorder="1" applyAlignment="1">
      <alignment/>
    </xf>
    <xf numFmtId="3" fontId="12" fillId="35" borderId="10" xfId="0" applyNumberFormat="1" applyFont="1" applyFill="1" applyBorder="1" applyAlignment="1">
      <alignment/>
    </xf>
    <xf numFmtId="0" fontId="12" fillId="35" borderId="11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174" fontId="2" fillId="0" borderId="11" xfId="0" applyNumberFormat="1" applyFont="1" applyBorder="1" applyAlignment="1">
      <alignment/>
    </xf>
    <xf numFmtId="0" fontId="5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173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10" fillId="34" borderId="10" xfId="0" applyFont="1" applyFill="1" applyBorder="1" applyAlignment="1">
      <alignment horizontal="left"/>
    </xf>
    <xf numFmtId="0" fontId="10" fillId="34" borderId="0" xfId="0" applyFont="1" applyFill="1" applyBorder="1" applyAlignment="1">
      <alignment horizontal="center"/>
    </xf>
    <xf numFmtId="0" fontId="21" fillId="35" borderId="12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11" fillId="34" borderId="0" xfId="0" applyFont="1" applyFill="1" applyBorder="1" applyAlignment="1">
      <alignment horizontal="right"/>
    </xf>
    <xf numFmtId="0" fontId="8" fillId="34" borderId="0" xfId="48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11" fillId="34" borderId="0" xfId="0" applyFont="1" applyFill="1" applyAlignment="1">
      <alignment horizontal="right"/>
    </xf>
    <xf numFmtId="0" fontId="8" fillId="34" borderId="0" xfId="48" applyFont="1" applyFill="1" applyAlignment="1" applyProtection="1">
      <alignment horizontal="left"/>
      <protection/>
    </xf>
    <xf numFmtId="0" fontId="8" fillId="34" borderId="0" xfId="48" applyFill="1" applyAlignment="1" applyProtection="1">
      <alignment horizontal="left"/>
      <protection/>
    </xf>
    <xf numFmtId="0" fontId="3" fillId="33" borderId="12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13" fillId="35" borderId="10" xfId="0" applyFont="1" applyFill="1" applyBorder="1" applyAlignment="1">
      <alignment/>
    </xf>
    <xf numFmtId="4" fontId="13" fillId="35" borderId="11" xfId="0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2E1C8"/>
      <rgbColor rgb="00D2D2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mentier.de/steuer/steuer01.htm" TargetMode="External" /><Relationship Id="rId2" Type="http://schemas.openxmlformats.org/officeDocument/2006/relationships/hyperlink" Target="mailto:parmentier.ffm@t-online.de" TargetMode="External" /><Relationship Id="rId3" Type="http://schemas.openxmlformats.org/officeDocument/2006/relationships/hyperlink" Target="mailto:steuer@parmentier.de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K62"/>
  <sheetViews>
    <sheetView tabSelected="1" zoomScalePageLayoutView="0" workbookViewId="0" topLeftCell="A1">
      <selection activeCell="G18" sqref="G18"/>
    </sheetView>
  </sheetViews>
  <sheetFormatPr defaultColWidth="11.421875" defaultRowHeight="12.75"/>
  <cols>
    <col min="1" max="1" width="49.140625" style="0" customWidth="1"/>
    <col min="2" max="2" width="12.00390625" style="0" customWidth="1"/>
    <col min="3" max="3" width="3.7109375" style="0" customWidth="1"/>
    <col min="4" max="4" width="1.7109375" style="0" customWidth="1"/>
    <col min="5" max="5" width="52.421875" style="0" customWidth="1"/>
    <col min="6" max="7" width="11.421875" style="4" customWidth="1"/>
    <col min="8" max="11" width="11.421875" style="3" customWidth="1"/>
  </cols>
  <sheetData>
    <row r="1" spans="1:11" ht="13.5" customHeight="1">
      <c r="A1" s="65" t="s">
        <v>29</v>
      </c>
      <c r="B1" s="66">
        <v>2500</v>
      </c>
      <c r="C1" s="1" t="s">
        <v>0</v>
      </c>
      <c r="D1" s="92" t="s">
        <v>51</v>
      </c>
      <c r="E1" s="93"/>
      <c r="F1" s="47"/>
      <c r="G1" s="14"/>
      <c r="H1" s="14"/>
      <c r="I1" s="14"/>
      <c r="J1" s="14"/>
      <c r="K1" s="14"/>
    </row>
    <row r="2" spans="1:11" ht="12.75">
      <c r="A2" s="22" t="s">
        <v>17</v>
      </c>
      <c r="B2" s="72">
        <v>4333.610000000001</v>
      </c>
      <c r="C2" s="1" t="s">
        <v>0</v>
      </c>
      <c r="D2" s="94"/>
      <c r="E2" s="95"/>
      <c r="H2" s="4"/>
      <c r="I2" s="4"/>
      <c r="J2" s="4"/>
      <c r="K2" s="4"/>
    </row>
    <row r="3" spans="1:11" ht="12.75">
      <c r="A3" s="8" t="s">
        <v>1</v>
      </c>
      <c r="B3" s="10">
        <v>2</v>
      </c>
      <c r="C3" s="1"/>
      <c r="D3" s="67"/>
      <c r="E3" s="68" t="s">
        <v>30</v>
      </c>
      <c r="H3"/>
      <c r="I3"/>
      <c r="J3"/>
      <c r="K3"/>
    </row>
    <row r="4" spans="1:11" ht="12.75" customHeight="1">
      <c r="A4" s="8" t="s">
        <v>2</v>
      </c>
      <c r="B4" s="10">
        <v>1</v>
      </c>
      <c r="C4" s="2"/>
      <c r="D4" s="69"/>
      <c r="E4" s="70"/>
      <c r="H4"/>
      <c r="I4"/>
      <c r="J4"/>
      <c r="K4"/>
    </row>
    <row r="5" spans="1:11" ht="12.75" customHeight="1">
      <c r="A5" s="82" t="s">
        <v>42</v>
      </c>
      <c r="B5" s="83">
        <v>1</v>
      </c>
      <c r="C5" s="2"/>
      <c r="D5" s="69"/>
      <c r="E5" s="70"/>
      <c r="H5"/>
      <c r="I5"/>
      <c r="J5"/>
      <c r="K5"/>
    </row>
    <row r="6" spans="1:11" ht="12.75">
      <c r="A6" s="8" t="s">
        <v>3</v>
      </c>
      <c r="B6" s="10">
        <v>0</v>
      </c>
      <c r="C6" s="1"/>
      <c r="D6" s="102">
        <f>IF(AND(B4=2,B7=0),"In Steuerklasse 2 muß mindestens ein Kinderfreibetrag angegeben werden (Zelle B6)!",IF(AND(B7&gt;0,B13=1),"Bitte in Zelle B11 eine 0 eingeben (nicht kinderlos)",IF(AND(B17=1,B19&gt;0),"Bei der Gleitzonenberechnung sind keine Einmalzahlungen berücksichtigbar!",IF(AND(B4=6,B17=1),"Bei Steuerklasse VI keine Gleitzonenberechnung möglich!",""))))</f>
      </c>
      <c r="E6" s="103"/>
      <c r="H6"/>
      <c r="I6"/>
      <c r="J6"/>
      <c r="K6"/>
    </row>
    <row r="7" spans="1:11" ht="12.75">
      <c r="A7" s="8" t="s">
        <v>4</v>
      </c>
      <c r="B7" s="10">
        <v>0</v>
      </c>
      <c r="C7" s="1"/>
      <c r="D7" s="104"/>
      <c r="E7" s="103"/>
      <c r="H7"/>
      <c r="I7"/>
      <c r="J7"/>
      <c r="K7"/>
    </row>
    <row r="8" spans="1:11" ht="12.75">
      <c r="A8" s="8" t="s">
        <v>5</v>
      </c>
      <c r="B8" s="10">
        <v>9</v>
      </c>
      <c r="C8" s="1" t="s">
        <v>6</v>
      </c>
      <c r="D8" s="71"/>
      <c r="E8" s="70"/>
      <c r="H8"/>
      <c r="I8"/>
      <c r="J8"/>
      <c r="K8"/>
    </row>
    <row r="9" spans="1:11" ht="12.75">
      <c r="A9" s="85" t="s">
        <v>24</v>
      </c>
      <c r="B9" s="86">
        <v>14.6</v>
      </c>
      <c r="C9" s="87" t="s">
        <v>19</v>
      </c>
      <c r="D9" s="91"/>
      <c r="E9" s="90" t="s">
        <v>47</v>
      </c>
      <c r="H9"/>
      <c r="I9"/>
      <c r="J9"/>
      <c r="K9"/>
    </row>
    <row r="10" spans="1:11" ht="12.75">
      <c r="A10" s="55" t="s">
        <v>54</v>
      </c>
      <c r="B10" s="56">
        <v>1.1</v>
      </c>
      <c r="C10" s="88" t="s">
        <v>6</v>
      </c>
      <c r="D10" s="91"/>
      <c r="E10" s="90" t="s">
        <v>50</v>
      </c>
      <c r="H10"/>
      <c r="I10"/>
      <c r="J10"/>
      <c r="K10"/>
    </row>
    <row r="11" spans="1:11" ht="12.75">
      <c r="A11" s="42" t="s">
        <v>46</v>
      </c>
      <c r="B11" s="54"/>
      <c r="C11" s="46" t="s">
        <v>0</v>
      </c>
      <c r="D11" s="36"/>
      <c r="E11" s="37" t="s">
        <v>44</v>
      </c>
      <c r="H11"/>
      <c r="I11"/>
      <c r="J11"/>
      <c r="K11"/>
    </row>
    <row r="12" spans="1:11" ht="12.75">
      <c r="A12" s="43" t="s">
        <v>25</v>
      </c>
      <c r="B12" s="44">
        <v>0</v>
      </c>
      <c r="C12" s="45"/>
      <c r="D12" s="36"/>
      <c r="E12" s="38" t="s">
        <v>23</v>
      </c>
      <c r="H12"/>
      <c r="I12"/>
      <c r="J12"/>
      <c r="K12"/>
    </row>
    <row r="13" spans="1:11" ht="12.75">
      <c r="A13" s="8" t="s">
        <v>16</v>
      </c>
      <c r="B13" s="10">
        <v>1</v>
      </c>
      <c r="C13" s="1"/>
      <c r="D13" s="36"/>
      <c r="E13" s="40" t="s">
        <v>45</v>
      </c>
      <c r="H13"/>
      <c r="I13"/>
      <c r="J13"/>
      <c r="K13"/>
    </row>
    <row r="14" spans="1:11" ht="12.75">
      <c r="A14" s="8" t="s">
        <v>21</v>
      </c>
      <c r="B14" s="10">
        <v>0</v>
      </c>
      <c r="C14" s="48"/>
      <c r="D14" s="41"/>
      <c r="E14" s="40" t="s">
        <v>43</v>
      </c>
      <c r="F14" s="11" t="b">
        <v>1</v>
      </c>
      <c r="H14"/>
      <c r="I14"/>
      <c r="J14"/>
      <c r="K14"/>
    </row>
    <row r="15" spans="1:11" ht="12.75">
      <c r="A15" s="8" t="s">
        <v>22</v>
      </c>
      <c r="B15" s="10">
        <v>0</v>
      </c>
      <c r="C15" s="1"/>
      <c r="D15" s="39"/>
      <c r="E15" s="40"/>
      <c r="H15"/>
      <c r="I15"/>
      <c r="J15"/>
      <c r="K15"/>
    </row>
    <row r="16" spans="1:11" ht="13.5" customHeight="1">
      <c r="A16" s="33" t="s">
        <v>20</v>
      </c>
      <c r="B16" s="10">
        <v>0</v>
      </c>
      <c r="C16" s="1"/>
      <c r="D16" s="29"/>
      <c r="E16" s="28"/>
      <c r="H16"/>
      <c r="I16"/>
      <c r="J16"/>
      <c r="K16"/>
    </row>
    <row r="17" spans="1:11" ht="12.75">
      <c r="A17" s="9" t="s">
        <v>53</v>
      </c>
      <c r="B17" s="10">
        <v>0</v>
      </c>
      <c r="C17" s="1"/>
      <c r="D17" s="29"/>
      <c r="E17" s="28" t="s">
        <v>15</v>
      </c>
      <c r="H17"/>
      <c r="I17"/>
      <c r="J17"/>
      <c r="K17"/>
    </row>
    <row r="18" spans="1:11" ht="12.75">
      <c r="A18" s="57" t="s">
        <v>27</v>
      </c>
      <c r="B18" s="23">
        <v>0</v>
      </c>
      <c r="C18" s="1" t="s">
        <v>0</v>
      </c>
      <c r="D18" s="29"/>
      <c r="E18" s="26" t="s">
        <v>14</v>
      </c>
      <c r="H18"/>
      <c r="I18"/>
      <c r="J18"/>
      <c r="K18"/>
    </row>
    <row r="19" spans="1:11" ht="12.75">
      <c r="A19" s="20" t="s">
        <v>10</v>
      </c>
      <c r="B19" s="23">
        <v>0</v>
      </c>
      <c r="C19" s="19" t="s">
        <v>0</v>
      </c>
      <c r="D19" s="29"/>
      <c r="E19" s="26"/>
      <c r="H19"/>
      <c r="I19"/>
      <c r="J19"/>
      <c r="K19"/>
    </row>
    <row r="20" spans="1:11" ht="12.75">
      <c r="A20" s="24" t="s">
        <v>52</v>
      </c>
      <c r="B20" s="25">
        <v>0</v>
      </c>
      <c r="C20" s="12" t="s">
        <v>0</v>
      </c>
      <c r="D20" s="29"/>
      <c r="E20" s="26" t="s">
        <v>18</v>
      </c>
      <c r="F20" s="6"/>
      <c r="H20"/>
      <c r="I20"/>
      <c r="J20"/>
      <c r="K20"/>
    </row>
    <row r="21" spans="1:11" ht="12.75">
      <c r="A21" s="59"/>
      <c r="B21" s="60"/>
      <c r="C21" s="61"/>
      <c r="D21" s="29"/>
      <c r="E21" s="28" t="s">
        <v>33</v>
      </c>
      <c r="F21" s="6"/>
      <c r="H21"/>
      <c r="I21"/>
      <c r="J21"/>
      <c r="K21"/>
    </row>
    <row r="22" spans="1:11" ht="12.75">
      <c r="A22" s="62" t="s">
        <v>28</v>
      </c>
      <c r="B22" s="63"/>
      <c r="C22" s="64"/>
      <c r="D22" s="58"/>
      <c r="E22" s="28" t="s">
        <v>38</v>
      </c>
      <c r="F22" s="6"/>
      <c r="H22"/>
      <c r="I22"/>
      <c r="J22"/>
      <c r="K22"/>
    </row>
    <row r="23" spans="1:11" ht="12.75">
      <c r="A23" s="84">
        <f>IF(AND(B4=4,AND(B5&gt;0,B5&lt;1)),"Ehefaktor von "&amp;B5&amp;" berücksichtigt","")</f>
      </c>
      <c r="B23" s="80"/>
      <c r="C23" s="81"/>
      <c r="D23" s="58"/>
      <c r="E23" s="28"/>
      <c r="F23" s="6"/>
      <c r="H23"/>
      <c r="I23"/>
      <c r="J23"/>
      <c r="K23"/>
    </row>
    <row r="24" spans="1:11" ht="12.75">
      <c r="A24" s="105" t="s">
        <v>12</v>
      </c>
      <c r="B24" s="106">
        <f>LSt(B2,B3,B4,B6,B7,B8,B9,B11,B12,B13,B14,B15,B16,B18,B19,B20,B17,B5,B10,0)</f>
        <v>827.16</v>
      </c>
      <c r="C24" s="74" t="s">
        <v>0</v>
      </c>
      <c r="D24" s="29"/>
      <c r="E24" s="26" t="s">
        <v>34</v>
      </c>
      <c r="H24"/>
      <c r="I24"/>
      <c r="J24"/>
      <c r="K24"/>
    </row>
    <row r="25" spans="1:11" ht="12.75">
      <c r="A25" s="105" t="s">
        <v>7</v>
      </c>
      <c r="B25" s="106">
        <f>LSt(B2,B3,B4,B6,B7,B8,B9,B11,B12,B13,B14,B15,B16,B18,B19,B20,B17,B5,B10,1)</f>
        <v>45.49</v>
      </c>
      <c r="C25" s="74" t="s">
        <v>0</v>
      </c>
      <c r="D25" s="29"/>
      <c r="E25" s="30" t="s">
        <v>35</v>
      </c>
      <c r="H25"/>
      <c r="I25"/>
      <c r="J25"/>
      <c r="K25"/>
    </row>
    <row r="26" spans="1:11" ht="12.75">
      <c r="A26" s="105" t="s">
        <v>8</v>
      </c>
      <c r="B26" s="106">
        <f>LSt(B2,B3,B4,B6,B7,B8,B9,B11,B12,B13,B14,B15,B16,B18,B19,B20,B17,B5,B10,2)</f>
        <v>74.44</v>
      </c>
      <c r="C26" s="74" t="s">
        <v>0</v>
      </c>
      <c r="D26" s="29"/>
      <c r="E26" s="30" t="s">
        <v>31</v>
      </c>
      <c r="H26"/>
      <c r="I26"/>
      <c r="J26"/>
      <c r="K26"/>
    </row>
    <row r="27" spans="1:11" ht="12.75">
      <c r="A27" s="105" t="str">
        <f>IF(B17=0,"9,35% Rentenversicherung","Rentenversicherung")</f>
        <v>9,35% Rentenversicherung</v>
      </c>
      <c r="B27" s="106">
        <f>LSt(B2,B3,B4,B6,B7,B8,B9,B11,B12,B13,B14,B15,B16,B18,B19,B20,B17,B5,B10,3)</f>
        <v>405.19</v>
      </c>
      <c r="C27" s="74" t="s">
        <v>0</v>
      </c>
      <c r="D27" s="29"/>
      <c r="E27" s="30" t="s">
        <v>37</v>
      </c>
      <c r="H27"/>
      <c r="I27"/>
      <c r="J27"/>
      <c r="K27"/>
    </row>
    <row r="28" spans="1:11" ht="12.75">
      <c r="A28" s="105" t="str">
        <f>IF(B17=1,"Krankenversicherung",IF(B9=0,"Private Krankenversicherung ohne Nachweis",IF(B9&lt;20,(B9/2)+B10&amp;"% Krankenversicherungsbeitrag (incl. Zusatzbeitrag)",IF(B12=0,"Eigenanteil an privater KV ohne AG-Zuschuss","Eigenanteil an privater KV mit AG-Zuschuss"))))</f>
        <v>8,4% Krankenversicherungsbeitrag (incl. Zusatzbeitrag)</v>
      </c>
      <c r="B28" s="106">
        <f>LSt(B2,B3,B4,B6,B7,B8,B9,B11,B12,B13,B14,B15,B16,B18,B19,B20,B17,B5,B10,4)</f>
        <v>355.95</v>
      </c>
      <c r="C28" s="74" t="s">
        <v>0</v>
      </c>
      <c r="D28" s="29"/>
      <c r="E28" s="30" t="s">
        <v>32</v>
      </c>
      <c r="F28" s="5"/>
      <c r="H28" s="4"/>
      <c r="I28"/>
      <c r="J28"/>
      <c r="K28"/>
    </row>
    <row r="29" spans="1:11" ht="12.75">
      <c r="A29" s="105" t="str">
        <f>IF(B17=1,"Pflegeversicherung",IF(B15=0,1.175,1.675)+IF(B13=0,0,0.25)&amp;"% Pflegeversicherung")</f>
        <v>1,425% Pflegeversicherung</v>
      </c>
      <c r="B29" s="106">
        <f>LSt(B2,B3,B4,B6,B7,B8,B9,B11,B12,B13,B14,B15,B16,B18,B19,B20,B17,B5,B10,5)</f>
        <v>60.38</v>
      </c>
      <c r="C29" s="74" t="s">
        <v>0</v>
      </c>
      <c r="D29" s="29"/>
      <c r="E29" s="32" t="s">
        <v>36</v>
      </c>
      <c r="F29" s="47"/>
      <c r="H29"/>
      <c r="I29"/>
      <c r="J29"/>
      <c r="K29"/>
    </row>
    <row r="30" spans="1:11" ht="12.75">
      <c r="A30" s="105" t="str">
        <f>IF(B17=0,"1,5% Arbeitslosenversicherung","Arbeitslosenversicherung")</f>
        <v>1,5% Arbeitslosenversicherung</v>
      </c>
      <c r="B30" s="106">
        <f>LSt(B2,B3,B4,B6,B7,B8,B9,B11,B12,B13,B14,B15,B16,B18,B19,B20,B17,B5,B10,6)</f>
        <v>65</v>
      </c>
      <c r="C30" s="74" t="s">
        <v>0</v>
      </c>
      <c r="D30" s="29"/>
      <c r="E30" s="30" t="s">
        <v>39</v>
      </c>
      <c r="G30" s="89"/>
      <c r="H30"/>
      <c r="I30"/>
      <c r="J30"/>
      <c r="K30"/>
    </row>
    <row r="31" spans="1:11" ht="12.75">
      <c r="A31" s="105"/>
      <c r="B31" s="106"/>
      <c r="C31" s="74"/>
      <c r="D31" s="29"/>
      <c r="E31" s="32" t="s">
        <v>40</v>
      </c>
      <c r="H31"/>
      <c r="I31"/>
      <c r="J31"/>
      <c r="K31"/>
    </row>
    <row r="32" spans="1:11" ht="12.75">
      <c r="A32" s="75" t="s">
        <v>26</v>
      </c>
      <c r="B32" s="73">
        <f>SUM(B24:B31)</f>
        <v>1833.6100000000001</v>
      </c>
      <c r="C32" s="76"/>
      <c r="D32" s="27"/>
      <c r="E32" s="32" t="s">
        <v>41</v>
      </c>
      <c r="H32"/>
      <c r="I32"/>
      <c r="J32"/>
      <c r="K32"/>
    </row>
    <row r="33" spans="1:11" ht="12.75">
      <c r="A33" s="78" t="s">
        <v>9</v>
      </c>
      <c r="B33" s="79">
        <f>B2+B19-B32</f>
        <v>2500.0000000000005</v>
      </c>
      <c r="C33" s="77" t="s">
        <v>0</v>
      </c>
      <c r="D33" s="29"/>
      <c r="E33" s="31"/>
      <c r="H33"/>
      <c r="I33"/>
      <c r="J33"/>
      <c r="K33"/>
    </row>
    <row r="34" spans="1:7" s="21" customFormat="1" ht="12.75">
      <c r="A34" s="51"/>
      <c r="B34" s="53"/>
      <c r="C34" s="52"/>
      <c r="D34" s="49"/>
      <c r="E34" s="50" t="s">
        <v>55</v>
      </c>
      <c r="F34" s="14"/>
      <c r="G34" s="14"/>
    </row>
    <row r="35" spans="1:11" ht="12.75">
      <c r="A35" s="96" t="s">
        <v>11</v>
      </c>
      <c r="B35" s="96"/>
      <c r="C35" s="34"/>
      <c r="D35" s="97" t="s">
        <v>13</v>
      </c>
      <c r="E35" s="98"/>
      <c r="H35"/>
      <c r="I35"/>
      <c r="J35"/>
      <c r="K35"/>
    </row>
    <row r="36" spans="1:11" ht="12.75">
      <c r="A36" s="99" t="s">
        <v>48</v>
      </c>
      <c r="B36" s="99"/>
      <c r="C36" s="35"/>
      <c r="D36" s="100" t="s">
        <v>49</v>
      </c>
      <c r="E36" s="101"/>
      <c r="H36"/>
      <c r="I36"/>
      <c r="J36"/>
      <c r="K36"/>
    </row>
    <row r="37" spans="1:11" ht="12.75">
      <c r="A37" s="14"/>
      <c r="B37" s="14"/>
      <c r="C37" s="14"/>
      <c r="D37" s="13"/>
      <c r="E37" s="15"/>
      <c r="H37"/>
      <c r="I37"/>
      <c r="J37"/>
      <c r="K37"/>
    </row>
    <row r="38" spans="1:11" ht="13.5" customHeight="1">
      <c r="A38" s="17"/>
      <c r="B38" s="17"/>
      <c r="C38" s="17"/>
      <c r="D38" s="17"/>
      <c r="E38" s="16"/>
      <c r="H38"/>
      <c r="I38"/>
      <c r="J38"/>
      <c r="K38"/>
    </row>
    <row r="39" spans="1:11" ht="12.75">
      <c r="A39" s="18"/>
      <c r="B39" s="18"/>
      <c r="C39" s="18"/>
      <c r="D39" s="18"/>
      <c r="E39" s="18"/>
      <c r="H39"/>
      <c r="I39"/>
      <c r="J39"/>
      <c r="K39"/>
    </row>
    <row r="40" spans="1:5" s="7" customFormat="1" ht="13.5" customHeight="1">
      <c r="A40"/>
      <c r="B40"/>
      <c r="C40"/>
      <c r="D40"/>
      <c r="E40"/>
    </row>
    <row r="41" spans="1:5" s="4" customFormat="1" ht="14.25" customHeight="1">
      <c r="A41"/>
      <c r="B41"/>
      <c r="C41"/>
      <c r="D41"/>
      <c r="E41"/>
    </row>
    <row r="42" spans="8:11" ht="12.75">
      <c r="H42"/>
      <c r="I42"/>
      <c r="J42"/>
      <c r="K42"/>
    </row>
    <row r="43" spans="8:11" ht="12.75">
      <c r="H43"/>
      <c r="I43"/>
      <c r="J43"/>
      <c r="K43"/>
    </row>
    <row r="44" spans="8:11" ht="12.75">
      <c r="H44"/>
      <c r="I44"/>
      <c r="J44"/>
      <c r="K44"/>
    </row>
    <row r="45" spans="8:11" ht="12.75">
      <c r="H45"/>
      <c r="I45"/>
      <c r="J45"/>
      <c r="K45"/>
    </row>
    <row r="46" spans="8:11" ht="12.75">
      <c r="H46"/>
      <c r="I46"/>
      <c r="J46"/>
      <c r="K46"/>
    </row>
    <row r="47" spans="8:11" ht="12.75">
      <c r="H47"/>
      <c r="I47"/>
      <c r="J47"/>
      <c r="K47"/>
    </row>
    <row r="48" spans="8:11" ht="12.75">
      <c r="H48"/>
      <c r="I48"/>
      <c r="J48"/>
      <c r="K48"/>
    </row>
    <row r="49" spans="8:11" ht="12.75">
      <c r="H49"/>
      <c r="I49"/>
      <c r="J49"/>
      <c r="K49"/>
    </row>
    <row r="50" spans="8:11" ht="12.75">
      <c r="H50"/>
      <c r="I50"/>
      <c r="J50"/>
      <c r="K50"/>
    </row>
    <row r="51" spans="8:11" ht="12.75">
      <c r="H51"/>
      <c r="I51"/>
      <c r="J51"/>
      <c r="K51"/>
    </row>
    <row r="52" spans="8:11" ht="12.75">
      <c r="H52"/>
      <c r="I52"/>
      <c r="J52"/>
      <c r="K52"/>
    </row>
    <row r="53" spans="8:11" ht="12.75">
      <c r="H53"/>
      <c r="I53"/>
      <c r="J53"/>
      <c r="K53"/>
    </row>
    <row r="54" spans="8:11" ht="12.75">
      <c r="H54"/>
      <c r="I54"/>
      <c r="J54"/>
      <c r="K54"/>
    </row>
    <row r="55" spans="8:11" ht="12.75">
      <c r="H55"/>
      <c r="I55"/>
      <c r="J55"/>
      <c r="K55"/>
    </row>
    <row r="56" spans="8:11" ht="12.75">
      <c r="H56"/>
      <c r="I56"/>
      <c r="J56"/>
      <c r="K56"/>
    </row>
    <row r="57" spans="8:11" ht="12.75">
      <c r="H57"/>
      <c r="I57"/>
      <c r="J57"/>
      <c r="K57"/>
    </row>
    <row r="58" spans="8:11" ht="12.75">
      <c r="H58"/>
      <c r="I58"/>
      <c r="J58"/>
      <c r="K58"/>
    </row>
    <row r="59" spans="8:11" ht="12.75">
      <c r="H59"/>
      <c r="I59"/>
      <c r="J59"/>
      <c r="K59"/>
    </row>
    <row r="60" spans="8:11" ht="12.75">
      <c r="H60"/>
      <c r="I60"/>
      <c r="J60"/>
      <c r="K60"/>
    </row>
    <row r="61" spans="8:11" ht="12.75">
      <c r="H61"/>
      <c r="I61"/>
      <c r="J61"/>
      <c r="K61"/>
    </row>
    <row r="62" spans="8:11" ht="12.75">
      <c r="H62"/>
      <c r="I62"/>
      <c r="J62"/>
      <c r="K62"/>
    </row>
  </sheetData>
  <sheetProtection/>
  <mergeCells count="6">
    <mergeCell ref="D1:E2"/>
    <mergeCell ref="A35:B35"/>
    <mergeCell ref="D35:E35"/>
    <mergeCell ref="A36:B36"/>
    <mergeCell ref="D36:E36"/>
    <mergeCell ref="D6:E7"/>
  </mergeCells>
  <dataValidations count="7">
    <dataValidation type="list" allowBlank="1" showInputMessage="1" showErrorMessage="1" sqref="B3">
      <formula1>"1,2,3,4"</formula1>
    </dataValidation>
    <dataValidation type="list" allowBlank="1" showInputMessage="1" showErrorMessage="1" sqref="B4">
      <formula1>"1,2,3,4,5,6"</formula1>
    </dataValidation>
    <dataValidation type="list" operator="notBetween" allowBlank="1" showInputMessage="1" showErrorMessage="1" sqref="B8">
      <formula1>"0,8,9"</formula1>
    </dataValidation>
    <dataValidation type="list" allowBlank="1" showInputMessage="1" showErrorMessage="1" sqref="B16">
      <formula1>"0,1,2,3,4,5,6,7,8,9,10,11"</formula1>
    </dataValidation>
    <dataValidation type="list" allowBlank="1" showInputMessage="1" showErrorMessage="1" sqref="B6 B17 B12:B15">
      <formula1>"0,1"</formula1>
    </dataValidation>
    <dataValidation type="list" allowBlank="1" showInputMessage="1" showErrorMessage="1" sqref="B7">
      <formula1>"0,0,5,1,1,5,2,2,5,3,3,5,4,4,5,5,5,5,6"</formula1>
    </dataValidation>
    <dataValidation type="decimal" allowBlank="1" showInputMessage="1" showErrorMessage="1" sqref="B5">
      <formula1>0.1</formula1>
      <formula2>1</formula2>
    </dataValidation>
  </dataValidations>
  <hyperlinks>
    <hyperlink ref="D35" r:id="rId1" display="http://www.parmentier.de/steuer/steuer01.htm"/>
    <hyperlink ref="D36:E36" r:id="rId2" display="parmentier.ffm@t-online.de"/>
    <hyperlink ref="D36" r:id="rId3" display="steuer@parmentier.de"/>
  </hyperlinks>
  <printOptions/>
  <pageMargins left="0.787401575" right="0.787401575" top="0.984251969" bottom="0.984251969" header="0.4921259845" footer="0.4921259845"/>
  <pageSetup horizontalDpi="300" verticalDpi="300" orientation="landscape" paperSize="9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  <HyperlinkBase>http://www.parmentier.ffm/steuer/lohnst10_netto.xls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EXCEL-Makro zur Lohnsteuerberechnung 2011</dc:title>
  <dc:subject>Lohnsteuer</dc:subject>
  <dc:creator>Wolfgang Parmentier</dc:creator>
  <cp:keywords>Lohnsteuer, Einkommensteuer</cp:keywords>
  <dc:description>mit Wunschnetto-Berechnung (Funktion Goal Seek)</dc:description>
  <cp:lastModifiedBy>Johannes Parmentier</cp:lastModifiedBy>
  <cp:lastPrinted>2004-11-21T11:40:14Z</cp:lastPrinted>
  <dcterms:created xsi:type="dcterms:W3CDTF">2004-01-15T08:43:41Z</dcterms:created>
  <dcterms:modified xsi:type="dcterms:W3CDTF">2016-01-04T08:20:36Z</dcterms:modified>
  <cp:category>FreeWare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